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705" yWindow="45" windowWidth="12510" windowHeight="12120" activeTab="1"/>
  </bookViews>
  <sheets>
    <sheet name="Поселения" sheetId="4" r:id="rId1"/>
    <sheet name="Показатели поселения" sheetId="8" r:id="rId2"/>
  </sheets>
  <definedNames>
    <definedName name="_GoBack" localSheetId="1">'Показатели поселения'!#REF!</definedName>
    <definedName name="_xlnm._FilterDatabase" localSheetId="1" hidden="1">'Показатели поселения'!$A$4:$H$18</definedName>
    <definedName name="_xlnm.Print_Titles" localSheetId="0">Поселения!$4:$6</definedName>
    <definedName name="_xlnm.Print_Area" localSheetId="1">'Показатели поселения'!$A$1:$I$22</definedName>
    <definedName name="_xlnm.Print_Area" localSheetId="0">Поселения!$A$1:$O$28</definedName>
  </definedNames>
  <calcPr calcId="145621" fullPrecision="0"/>
</workbook>
</file>

<file path=xl/calcChain.xml><?xml version="1.0" encoding="utf-8"?>
<calcChain xmlns="http://schemas.openxmlformats.org/spreadsheetml/2006/main">
  <c r="G10" i="8" l="1"/>
  <c r="H13" i="4"/>
  <c r="I10" i="4"/>
  <c r="E10" i="4"/>
  <c r="H10" i="4"/>
  <c r="D10" i="4"/>
  <c r="I9" i="4" l="1"/>
  <c r="I8" i="4" s="1"/>
  <c r="G14" i="8" l="1"/>
  <c r="H19" i="4"/>
  <c r="D19" i="4"/>
  <c r="H18" i="4"/>
  <c r="D18" i="4"/>
  <c r="H15" i="4"/>
  <c r="D15" i="4"/>
  <c r="H14" i="4"/>
  <c r="D14" i="4"/>
  <c r="D13" i="4"/>
  <c r="G13" i="8" l="1"/>
  <c r="G12" i="8"/>
  <c r="G9" i="8"/>
  <c r="N19" i="4"/>
  <c r="M19" i="4"/>
  <c r="L19" i="4"/>
  <c r="G19" i="4"/>
  <c r="C19" i="4"/>
  <c r="N18" i="4"/>
  <c r="M18" i="4"/>
  <c r="G18" i="4"/>
  <c r="L18" i="4"/>
  <c r="J17" i="4"/>
  <c r="J16" i="4" s="1"/>
  <c r="H17" i="4"/>
  <c r="F17" i="4"/>
  <c r="F16" i="4" s="1"/>
  <c r="E17" i="4"/>
  <c r="M17" i="4" s="1"/>
  <c r="I16" i="4"/>
  <c r="H16" i="4"/>
  <c r="N15" i="4"/>
  <c r="M15" i="4"/>
  <c r="L15" i="4"/>
  <c r="G15" i="4"/>
  <c r="C15" i="4"/>
  <c r="N14" i="4"/>
  <c r="M14" i="4"/>
  <c r="L14" i="4"/>
  <c r="G14" i="4"/>
  <c r="C14" i="4"/>
  <c r="N13" i="4"/>
  <c r="M13" i="4"/>
  <c r="G13" i="4"/>
  <c r="L13" i="4"/>
  <c r="J12" i="4"/>
  <c r="J11" i="4" s="1"/>
  <c r="H12" i="4"/>
  <c r="H11" i="4" s="1"/>
  <c r="F12" i="4"/>
  <c r="F11" i="4" s="1"/>
  <c r="E12" i="4"/>
  <c r="E11" i="4" s="1"/>
  <c r="N10" i="4"/>
  <c r="M10" i="4"/>
  <c r="G10" i="4"/>
  <c r="L10" i="4"/>
  <c r="H9" i="4"/>
  <c r="F9" i="4"/>
  <c r="E9" i="4"/>
  <c r="M9" i="4" s="1"/>
  <c r="D12" i="4" l="1"/>
  <c r="D11" i="4" s="1"/>
  <c r="L11" i="4" s="1"/>
  <c r="D17" i="4"/>
  <c r="D16" i="4" s="1"/>
  <c r="L16" i="4" s="1"/>
  <c r="D9" i="4"/>
  <c r="C9" i="4" s="1"/>
  <c r="C10" i="4"/>
  <c r="K10" i="4" s="1"/>
  <c r="C13" i="4"/>
  <c r="C18" i="4"/>
  <c r="G18" i="8"/>
  <c r="G17" i="8"/>
  <c r="K19" i="4"/>
  <c r="E16" i="4"/>
  <c r="M16" i="4" s="1"/>
  <c r="K15" i="4"/>
  <c r="K14" i="4"/>
  <c r="N16" i="4"/>
  <c r="G16" i="4"/>
  <c r="M12" i="4"/>
  <c r="F8" i="4"/>
  <c r="F7" i="4" s="1"/>
  <c r="G11" i="4"/>
  <c r="H8" i="4"/>
  <c r="C11" i="4"/>
  <c r="N11" i="4"/>
  <c r="J9" i="4"/>
  <c r="G9" i="4" s="1"/>
  <c r="M11" i="4"/>
  <c r="E8" i="4"/>
  <c r="G12" i="4"/>
  <c r="N17" i="4"/>
  <c r="N12" i="4"/>
  <c r="G17" i="4"/>
  <c r="L9" i="4" l="1"/>
  <c r="C12" i="4"/>
  <c r="K12" i="4" s="1"/>
  <c r="K13" i="4"/>
  <c r="L17" i="4"/>
  <c r="C16" i="4"/>
  <c r="K16" i="4" s="1"/>
  <c r="L12" i="4"/>
  <c r="D8" i="4"/>
  <c r="L8" i="4" s="1"/>
  <c r="K18" i="4"/>
  <c r="C17" i="4"/>
  <c r="K17" i="4" s="1"/>
  <c r="J8" i="4"/>
  <c r="G8" i="4" s="1"/>
  <c r="N9" i="4"/>
  <c r="H7" i="4"/>
  <c r="K11" i="4"/>
  <c r="E7" i="4"/>
  <c r="M7" i="4" s="1"/>
  <c r="M8" i="4"/>
  <c r="K9" i="4"/>
  <c r="C8" i="4" l="1"/>
  <c r="D7" i="4"/>
  <c r="L7" i="4" s="1"/>
  <c r="K8" i="4"/>
  <c r="G7" i="4"/>
  <c r="J7" i="4"/>
  <c r="N7" i="4" s="1"/>
  <c r="N8" i="4"/>
  <c r="C7" i="4" l="1"/>
  <c r="K7" i="4" s="1"/>
</calcChain>
</file>

<file path=xl/sharedStrings.xml><?xml version="1.0" encoding="utf-8"?>
<sst xmlns="http://schemas.openxmlformats.org/spreadsheetml/2006/main" count="98" uniqueCount="74">
  <si>
    <t>№ п/п</t>
  </si>
  <si>
    <t>Всего</t>
  </si>
  <si>
    <t>в том числе</t>
  </si>
  <si>
    <t>бюджет ХМАО</t>
  </si>
  <si>
    <t xml:space="preserve">Наименование  муниципальной программы, подпрограммы, мероприятий </t>
  </si>
  <si>
    <t>Примечания</t>
  </si>
  <si>
    <t>Процент исполнения</t>
  </si>
  <si>
    <t>Федеральный бюджет</t>
  </si>
  <si>
    <t>Отчет</t>
  </si>
  <si>
    <t>Городское поселение Белоярский</t>
  </si>
  <si>
    <t>проведение диспансеризации</t>
  </si>
  <si>
    <t>Подпрограмма 1 «Обеспечение деятельности органов местного самоуправления городского поселения Белоярский»</t>
  </si>
  <si>
    <t>Подпрограмма 2 «Развитие муниципальной службы в городском поселении Белоярский»</t>
  </si>
  <si>
    <t>%</t>
  </si>
  <si>
    <t>Информация</t>
  </si>
  <si>
    <t>Наименование  целевых показателей</t>
  </si>
  <si>
    <t>Единица измерения</t>
  </si>
  <si>
    <t>Базовый показатель на начало разработки</t>
  </si>
  <si>
    <t>Предусмотрено по программе на отчетный год</t>
  </si>
  <si>
    <t>За отчетный период</t>
  </si>
  <si>
    <t>Информационная обеспеченность</t>
  </si>
  <si>
    <t>1.</t>
  </si>
  <si>
    <t>2.</t>
  </si>
  <si>
    <t>ед.</t>
  </si>
  <si>
    <t>% выполнения за отчетный период</t>
  </si>
  <si>
    <t>-</t>
  </si>
  <si>
    <t>Подпрограмма 1 «Обеспечение деятельности органов местного самоуправления Белоярского района»</t>
  </si>
  <si>
    <t>Подпрограмма 2 «Развитие муниципальной службы в Белоярском районе»</t>
  </si>
  <si>
    <t>*</t>
  </si>
  <si>
    <t xml:space="preserve">Начальник управления экономики, реформ и программ администрации Белоярского района                                                                                                                                                   </t>
  </si>
  <si>
    <t>Вывоз жидких бытовых отходов</t>
  </si>
  <si>
    <t xml:space="preserve">Создание условий для развития и совершенствования муниципальной службы </t>
  </si>
  <si>
    <t>тыс.гКал</t>
  </si>
  <si>
    <t>Обеспечение выполнения функций органов местного самоуправления городского поселения Белоярский</t>
  </si>
  <si>
    <t>Доля муниципальных служащих администрации городского поселения Белоярский, прошедших  диспансеризацию, от потребности</t>
  </si>
  <si>
    <t>Обеспечение участия в семинарах, совещаниях, конференциях, проводимых за пределами городского поселения Белоярский</t>
  </si>
  <si>
    <t>значение показателя от запланированного на отчетный</t>
  </si>
  <si>
    <t>«Развитие жилищно-коммунального комплекса на территории городского поселения Белоярский на 2017 – 2019 годы»</t>
  </si>
  <si>
    <t>Объем вывезенных жидких бытовых отходов, м3</t>
  </si>
  <si>
    <t>Обеспечение выполнения полномочий и функций органов местного самоуправления городского поселения Белоярский (1.1)</t>
  </si>
  <si>
    <t xml:space="preserve">Предоставление субсидий юридическим лицам в жилищно-коммунальной сфере на территории городского поселения Белоярский </t>
  </si>
  <si>
    <t>Бурматова Л.М.</t>
  </si>
  <si>
    <t xml:space="preserve">Управление жилищно-коммунального хозяйства администрации Белоярского района </t>
  </si>
  <si>
    <t>___________________________</t>
  </si>
  <si>
    <r>
      <t>м</t>
    </r>
    <r>
      <rPr>
        <vertAlign val="superscript"/>
        <sz val="10.5"/>
        <rFont val="Times New Roman"/>
        <family val="1"/>
        <charset val="204"/>
      </rPr>
      <t>3</t>
    </r>
  </si>
  <si>
    <t>создание условий для участия в семинарах, совещаниях, конференциях, проводимых за пределами г.п.Белоярский</t>
  </si>
  <si>
    <t xml:space="preserve"> бюджет поселения</t>
  </si>
  <si>
    <t>повышение квалификации муниципальных служащих</t>
  </si>
  <si>
    <t>Исп. Кононенко О.Е.</t>
  </si>
  <si>
    <t>2.1.</t>
  </si>
  <si>
    <t>2.2.</t>
  </si>
  <si>
    <t>2.3.</t>
  </si>
  <si>
    <t>Муниципальная программа городского поселения Белоярский  «Повышение эффективности деятельности органов местного самоуправления городского поселения Белоярский на 2017–2023 годы»</t>
  </si>
  <si>
    <t>Разработано программ комплексного развития систем коммунальной инфраструктуры, ед.</t>
  </si>
  <si>
    <t>«Повышение эффективности деятельности органов местного самоуправления городского поселения Белоярский на 2017–2023 годы»</t>
  </si>
  <si>
    <t xml:space="preserve"> Муниципальная программа городского поселения Белоярский "Развитие жилищно-коммунального комплекса на территории городского поселения Белоярский на 2017 – 2023 годы"</t>
  </si>
  <si>
    <t xml:space="preserve">Оплата производилась согласно заключенного договора, на основании предоставленных подтверждающих документов АО "ЮКЭК-Белоярский". </t>
  </si>
  <si>
    <t>о ходе выполнения муниципальных программ городского и сельских поселений Белоярского района за 2019 год</t>
  </si>
  <si>
    <t>Объемы бюджетных ассигнований на реализацию муниципальных программ в соответствии со сводной бюджетной росписью за 2019 год, тыс. рублей</t>
  </si>
  <si>
    <t>Фактические объемы бюджетных ассигнований на реализацию муниципальной программы 
за 2019 год, тыс. рублей</t>
  </si>
  <si>
    <t>о достижении целевых показателей о реализации муниципальных программ городского и сельских поселений 
в границах Белоярского района за 2019 год</t>
  </si>
  <si>
    <t>Водоснабжение и водоотведение</t>
  </si>
  <si>
    <t>Обеспечение исполнения переданных органам местного самоуправления городского поселения отдельных государственных полномочий</t>
  </si>
  <si>
    <t>Доля муниципальных служащих, прошедших курсы повышения квалификации по программам дополнительного профессионального образования, от потребности</t>
  </si>
  <si>
    <t>Возмещение недополученных доходов в связи с оказанием населению коммунальных услуг:
от объема предоставленных услуг по водоотведению</t>
  </si>
  <si>
    <t>тыс.м3</t>
  </si>
  <si>
    <t>Возмещение недополученных доходов в связи с оказанием населению коммунальных услуг:
от объема предоставленных услуг по теплоснабжению</t>
  </si>
  <si>
    <t>Оплата производилась согласно заключенного договора, на основании предоставленных подтверждающих документов АО "ЮКЭК-Белоярский".</t>
  </si>
  <si>
    <t>Отдел по учету и контролю за расходованием финансовых средств</t>
  </si>
  <si>
    <t>Управление делами</t>
  </si>
  <si>
    <t>Обеспечение выполнения полномочий и функций органов местного самоуправления  произведено в полном объеме. Экономия сложилась в связи с отсутствием заявлений по компенсации льготного проезда и санаторно-курортного лечения, а также в связи с больничным сотрудника, больничный лист которого был предоставлен в январе 2020 года.</t>
  </si>
  <si>
    <t>Проведена диспансеризация 2 муниципальных служащих администрации г.п.Белоярский. Экономия образовалась в связи с тем, что стоимость услуг по проведению диспансеризации осталась на уровне тарифов 2018 года.</t>
  </si>
  <si>
    <t>Принято участие в заседаниях Совета при губернаторе ХМАО-Югры по развитию местного самоуправления в г. Ханты-Мансийске, также принято участие в мероприятиях XVII Международной экологической акции «Спаси и сохрани».  Экономия сложилась в связи отменой командировки.</t>
  </si>
  <si>
    <t>Курсы повышения квалификации прошел 1 муниципальный служащий. Экономия средств образовалась в связи со снижением стоимости обучения муниципальных служащих.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</si>
</sst>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_р_._-;\-* #,##0.0_р_._-;_-* &quot;-&quot;?_р_._-;_-@_-"/>
    <numFmt numFmtId="166" formatCode="#,##0.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.5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.5"/>
      <name val="Calibri"/>
      <family val="2"/>
      <charset val="204"/>
      <scheme val="minor"/>
    </font>
    <font>
      <sz val="12"/>
      <color rgb="FF0070C0"/>
      <name val="Times New Roman"/>
      <family val="1"/>
      <charset val="204"/>
    </font>
    <font>
      <sz val="10.5"/>
      <color rgb="FF0070C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.5"/>
      <name val="Times New Roman"/>
      <family val="1"/>
      <charset val="204"/>
    </font>
    <font>
      <b/>
      <u/>
      <sz val="10.5"/>
      <name val="Times New Roman"/>
      <family val="1"/>
      <charset val="204"/>
    </font>
    <font>
      <sz val="11"/>
      <name val="Calibri"/>
      <family val="2"/>
      <charset val="204"/>
      <scheme val="minor"/>
    </font>
    <font>
      <vertAlign val="superscript"/>
      <sz val="10.5"/>
      <name val="Times New Roman"/>
      <family val="1"/>
      <charset val="204"/>
    </font>
    <font>
      <sz val="10.5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0">
    <xf numFmtId="0" fontId="0" fillId="0" borderId="0"/>
    <xf numFmtId="0" fontId="1" fillId="0" borderId="0">
      <alignment wrapText="1"/>
    </xf>
    <xf numFmtId="0" fontId="1" fillId="0" borderId="0"/>
    <xf numFmtId="9" fontId="2" fillId="0" borderId="0" applyFont="0" applyFill="0" applyBorder="0" applyAlignment="0" applyProtection="0"/>
    <xf numFmtId="0" fontId="6" fillId="0" borderId="0"/>
    <xf numFmtId="0" fontId="7" fillId="0" borderId="0"/>
    <xf numFmtId="0" fontId="8" fillId="0" borderId="0"/>
    <xf numFmtId="0" fontId="1" fillId="0" borderId="0"/>
    <xf numFmtId="0" fontId="1" fillId="0" borderId="0"/>
    <xf numFmtId="43" fontId="6" fillId="0" borderId="0" applyFont="0" applyFill="0" applyBorder="0" applyAlignment="0" applyProtection="0"/>
  </cellStyleXfs>
  <cellXfs count="111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164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3" fillId="3" borderId="1" xfId="0" applyFont="1" applyFill="1" applyBorder="1" applyAlignment="1">
      <alignment horizontal="left" vertical="center" wrapText="1"/>
    </xf>
    <xf numFmtId="0" fontId="13" fillId="3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 shrinkToFit="1"/>
    </xf>
    <xf numFmtId="0" fontId="3" fillId="0" borderId="1" xfId="0" applyFont="1" applyBorder="1" applyAlignment="1">
      <alignment horizontal="center" vertical="center"/>
    </xf>
    <xf numFmtId="9" fontId="3" fillId="0" borderId="1" xfId="3" applyNumberFormat="1" applyFont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left" vertical="center" wrapText="1"/>
    </xf>
    <xf numFmtId="0" fontId="3" fillId="6" borderId="0" xfId="0" applyFont="1" applyFill="1" applyBorder="1" applyAlignment="1">
      <alignment vertical="center"/>
    </xf>
    <xf numFmtId="0" fontId="3" fillId="6" borderId="0" xfId="0" applyFont="1" applyFill="1" applyAlignment="1">
      <alignment vertical="center"/>
    </xf>
    <xf numFmtId="0" fontId="13" fillId="3" borderId="0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0" fontId="15" fillId="0" borderId="0" xfId="0" applyFont="1"/>
    <xf numFmtId="9" fontId="3" fillId="0" borderId="1" xfId="3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5" fillId="0" borderId="0" xfId="0" applyFont="1" applyBorder="1"/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/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3" fillId="6" borderId="1" xfId="0" applyNumberFormat="1" applyFont="1" applyFill="1" applyBorder="1" applyAlignment="1" applyProtection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16" fontId="3" fillId="2" borderId="1" xfId="0" applyNumberFormat="1" applyFont="1" applyFill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166" fontId="3" fillId="4" borderId="1" xfId="0" applyNumberFormat="1" applyFont="1" applyFill="1" applyBorder="1" applyAlignment="1">
      <alignment horizontal="right" vertical="center" wrapText="1"/>
    </xf>
    <xf numFmtId="166" fontId="3" fillId="0" borderId="1" xfId="0" applyNumberFormat="1" applyFont="1" applyFill="1" applyBorder="1" applyAlignment="1">
      <alignment horizontal="right" vertical="center" wrapText="1"/>
    </xf>
    <xf numFmtId="166" fontId="3" fillId="0" borderId="1" xfId="0" applyNumberFormat="1" applyFont="1" applyBorder="1" applyAlignment="1">
      <alignment horizontal="right" vertic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16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66" fontId="3" fillId="0" borderId="0" xfId="0" applyNumberFormat="1" applyFont="1" applyBorder="1" applyAlignment="1">
      <alignment horizontal="right" vertical="center" wrapText="1"/>
    </xf>
    <xf numFmtId="166" fontId="3" fillId="0" borderId="0" xfId="0" applyNumberFormat="1" applyFont="1" applyFill="1" applyBorder="1" applyAlignment="1">
      <alignment horizontal="right" vertical="center" wrapText="1"/>
    </xf>
    <xf numFmtId="166" fontId="13" fillId="0" borderId="0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9" fillId="0" borderId="0" xfId="0" applyFont="1"/>
    <xf numFmtId="0" fontId="9" fillId="4" borderId="0" xfId="0" applyFont="1" applyFill="1" applyAlignment="1">
      <alignment vertical="center"/>
    </xf>
    <xf numFmtId="0" fontId="17" fillId="0" borderId="1" xfId="0" applyFont="1" applyFill="1" applyBorder="1" applyAlignment="1">
      <alignment horizontal="left" vertical="top" wrapText="1"/>
    </xf>
    <xf numFmtId="166" fontId="13" fillId="6" borderId="1" xfId="0" applyNumberFormat="1" applyFont="1" applyFill="1" applyBorder="1" applyAlignment="1">
      <alignment horizontal="right" vertical="center" wrapText="1"/>
    </xf>
    <xf numFmtId="166" fontId="13" fillId="3" borderId="1" xfId="0" applyNumberFormat="1" applyFont="1" applyFill="1" applyBorder="1" applyAlignment="1">
      <alignment horizontal="right" vertical="center" wrapText="1"/>
    </xf>
    <xf numFmtId="166" fontId="13" fillId="4" borderId="1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7" fillId="3" borderId="1" xfId="0" applyFont="1" applyFill="1" applyBorder="1" applyAlignment="1">
      <alignment horizontal="left" vertical="top" wrapText="1"/>
    </xf>
    <xf numFmtId="0" fontId="17" fillId="6" borderId="1" xfId="0" applyFont="1" applyFill="1" applyBorder="1" applyAlignment="1">
      <alignment horizontal="left" vertical="top" wrapText="1"/>
    </xf>
    <xf numFmtId="0" fontId="17" fillId="2" borderId="1" xfId="0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 shrinkToFit="1"/>
    </xf>
    <xf numFmtId="166" fontId="13" fillId="0" borderId="1" xfId="0" applyNumberFormat="1" applyFont="1" applyFill="1" applyBorder="1" applyAlignment="1">
      <alignment horizontal="right" vertical="center" wrapText="1"/>
    </xf>
    <xf numFmtId="166" fontId="3" fillId="2" borderId="1" xfId="0" applyNumberFormat="1" applyFont="1" applyFill="1" applyBorder="1" applyAlignment="1">
      <alignment horizontal="right" vertical="center" wrapText="1"/>
    </xf>
    <xf numFmtId="166" fontId="13" fillId="2" borderId="1" xfId="0" applyNumberFormat="1" applyFont="1" applyFill="1" applyBorder="1" applyAlignment="1">
      <alignment horizontal="right" vertical="center" wrapText="1"/>
    </xf>
    <xf numFmtId="0" fontId="3" fillId="0" borderId="7" xfId="0" applyFont="1" applyBorder="1" applyAlignment="1">
      <alignment horizontal="left" vertical="center" wrapText="1" shrinkToFit="1"/>
    </xf>
    <xf numFmtId="0" fontId="13" fillId="0" borderId="11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" fillId="4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 shrinkToFit="1"/>
    </xf>
    <xf numFmtId="3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3" fillId="4" borderId="7" xfId="0" applyFont="1" applyFill="1" applyBorder="1" applyAlignment="1">
      <alignment horizontal="left" vertical="center" wrapText="1"/>
    </xf>
    <xf numFmtId="0" fontId="13" fillId="4" borderId="8" xfId="0" applyFont="1" applyFill="1" applyBorder="1" applyAlignment="1">
      <alignment horizontal="left" vertical="center" wrapText="1"/>
    </xf>
    <xf numFmtId="0" fontId="13" fillId="4" borderId="5" xfId="0" applyFont="1" applyFill="1" applyBorder="1" applyAlignment="1">
      <alignment horizontal="left" vertical="center" wrapText="1"/>
    </xf>
    <xf numFmtId="0" fontId="14" fillId="5" borderId="6" xfId="0" applyFont="1" applyFill="1" applyBorder="1" applyAlignment="1">
      <alignment horizontal="left" vertical="center" wrapText="1"/>
    </xf>
    <xf numFmtId="0" fontId="14" fillId="5" borderId="10" xfId="0" applyFont="1" applyFill="1" applyBorder="1" applyAlignment="1">
      <alignment horizontal="left" vertical="center" wrapText="1"/>
    </xf>
    <xf numFmtId="0" fontId="14" fillId="5" borderId="9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</cellXfs>
  <cellStyles count="10">
    <cellStyle name="Обычный" xfId="0" builtinId="0"/>
    <cellStyle name="Обычный 2" xfId="2"/>
    <cellStyle name="Обычный 2 2" xfId="6"/>
    <cellStyle name="Обычный 2 2 2" xfId="7"/>
    <cellStyle name="Обычный 2 3" xfId="1"/>
    <cellStyle name="Обычный 2 4" xfId="5"/>
    <cellStyle name="Обычный 3" xfId="4"/>
    <cellStyle name="Обычный 3 2" xfId="8"/>
    <cellStyle name="Процентный" xfId="3" builtinId="5"/>
    <cellStyle name="Финансовый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/>
    <pageSetUpPr fitToPage="1"/>
  </sheetPr>
  <dimension ref="A1:ER1585"/>
  <sheetViews>
    <sheetView view="pageBreakPreview" zoomScale="85" zoomScaleNormal="70" zoomScaleSheetLayoutView="85" workbookViewId="0">
      <selection activeCell="D32" sqref="D32:D33"/>
    </sheetView>
  </sheetViews>
  <sheetFormatPr defaultRowHeight="13.5" outlineLevelRow="2" outlineLevelCol="1" x14ac:dyDescent="0.25"/>
  <cols>
    <col min="1" max="1" width="4.7109375" style="13" customWidth="1"/>
    <col min="2" max="2" width="42.85546875" style="14" customWidth="1"/>
    <col min="3" max="3" width="11.7109375" style="13" bestFit="1" customWidth="1"/>
    <col min="4" max="4" width="12.42578125" style="13" bestFit="1" customWidth="1"/>
    <col min="5" max="5" width="10.28515625" style="13" customWidth="1"/>
    <col min="6" max="6" width="13.42578125" style="13" bestFit="1" customWidth="1"/>
    <col min="7" max="7" width="11.7109375" style="13" bestFit="1" customWidth="1"/>
    <col min="8" max="8" width="12.140625" style="13" customWidth="1"/>
    <col min="9" max="9" width="9.7109375" style="13" customWidth="1"/>
    <col min="10" max="10" width="13.140625" style="13" customWidth="1"/>
    <col min="11" max="11" width="8.5703125" style="13" bestFit="1" customWidth="1"/>
    <col min="12" max="12" width="12.42578125" style="13" bestFit="1" customWidth="1"/>
    <col min="13" max="13" width="7.85546875" style="13" bestFit="1" customWidth="1"/>
    <col min="14" max="14" width="9.85546875" style="13" customWidth="1"/>
    <col min="15" max="15" width="42" style="82" customWidth="1" outlineLevel="1"/>
    <col min="16" max="148" width="9.140625" style="11"/>
    <col min="149" max="16384" width="9.140625" style="12"/>
  </cols>
  <sheetData>
    <row r="1" spans="1:148" s="7" customFormat="1" ht="15.75" x14ac:dyDescent="0.25">
      <c r="A1" s="97" t="s">
        <v>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</row>
    <row r="2" spans="1:148" s="7" customFormat="1" ht="15.75" x14ac:dyDescent="0.25">
      <c r="A2" s="98" t="s">
        <v>57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</row>
    <row r="3" spans="1:148" x14ac:dyDescent="0.25">
      <c r="A3" s="8"/>
      <c r="B3" s="9"/>
      <c r="C3" s="10"/>
      <c r="D3" s="10"/>
      <c r="E3" s="8"/>
      <c r="F3" s="8"/>
      <c r="G3" s="8"/>
      <c r="H3" s="8"/>
      <c r="I3" s="8"/>
      <c r="J3" s="8"/>
      <c r="K3" s="8"/>
      <c r="L3" s="8"/>
      <c r="M3" s="8"/>
      <c r="N3" s="8"/>
      <c r="O3" s="76"/>
    </row>
    <row r="4" spans="1:148" s="1" customFormat="1" ht="51" customHeight="1" x14ac:dyDescent="0.25">
      <c r="A4" s="96" t="s">
        <v>0</v>
      </c>
      <c r="B4" s="96" t="s">
        <v>4</v>
      </c>
      <c r="C4" s="96" t="s">
        <v>58</v>
      </c>
      <c r="D4" s="96"/>
      <c r="E4" s="96"/>
      <c r="F4" s="96"/>
      <c r="G4" s="96" t="s">
        <v>59</v>
      </c>
      <c r="H4" s="96"/>
      <c r="I4" s="96"/>
      <c r="J4" s="96"/>
      <c r="K4" s="96" t="s">
        <v>6</v>
      </c>
      <c r="L4" s="96"/>
      <c r="M4" s="96"/>
      <c r="N4" s="96"/>
      <c r="O4" s="99" t="s">
        <v>5</v>
      </c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</row>
    <row r="5" spans="1:148" s="1" customFormat="1" ht="15.75" customHeight="1" x14ac:dyDescent="0.25">
      <c r="A5" s="96"/>
      <c r="B5" s="96"/>
      <c r="C5" s="96" t="s">
        <v>1</v>
      </c>
      <c r="D5" s="96" t="s">
        <v>2</v>
      </c>
      <c r="E5" s="96"/>
      <c r="F5" s="96"/>
      <c r="G5" s="96" t="s">
        <v>1</v>
      </c>
      <c r="H5" s="96" t="s">
        <v>2</v>
      </c>
      <c r="I5" s="96"/>
      <c r="J5" s="96"/>
      <c r="K5" s="96" t="s">
        <v>1</v>
      </c>
      <c r="L5" s="96" t="s">
        <v>2</v>
      </c>
      <c r="M5" s="96"/>
      <c r="N5" s="96"/>
      <c r="O5" s="100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</row>
    <row r="6" spans="1:148" s="1" customFormat="1" ht="54" customHeight="1" x14ac:dyDescent="0.25">
      <c r="A6" s="96"/>
      <c r="B6" s="96"/>
      <c r="C6" s="96"/>
      <c r="D6" s="73" t="s">
        <v>46</v>
      </c>
      <c r="E6" s="73" t="s">
        <v>3</v>
      </c>
      <c r="F6" s="73" t="s">
        <v>7</v>
      </c>
      <c r="G6" s="96"/>
      <c r="H6" s="73" t="s">
        <v>46</v>
      </c>
      <c r="I6" s="73" t="s">
        <v>3</v>
      </c>
      <c r="J6" s="73" t="s">
        <v>7</v>
      </c>
      <c r="K6" s="96"/>
      <c r="L6" s="73" t="s">
        <v>46</v>
      </c>
      <c r="M6" s="73" t="s">
        <v>3</v>
      </c>
      <c r="N6" s="73" t="s">
        <v>7</v>
      </c>
      <c r="O6" s="101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</row>
    <row r="7" spans="1:148" s="27" customFormat="1" ht="23.25" customHeight="1" x14ac:dyDescent="0.25">
      <c r="A7" s="49"/>
      <c r="B7" s="25" t="s">
        <v>9</v>
      </c>
      <c r="C7" s="70">
        <f t="shared" ref="C7:C19" si="0">SUM(D7:F7)</f>
        <v>38337.699999999997</v>
      </c>
      <c r="D7" s="70">
        <f t="shared" ref="D7:J7" si="1">D8+D16</f>
        <v>38319.599999999999</v>
      </c>
      <c r="E7" s="70">
        <f t="shared" si="1"/>
        <v>18.100000000000001</v>
      </c>
      <c r="F7" s="70">
        <f t="shared" si="1"/>
        <v>0</v>
      </c>
      <c r="G7" s="70">
        <f t="shared" si="1"/>
        <v>37733.5</v>
      </c>
      <c r="H7" s="70">
        <f>H8+H16</f>
        <v>37715.4</v>
      </c>
      <c r="I7" s="70">
        <v>0</v>
      </c>
      <c r="J7" s="70">
        <f t="shared" si="1"/>
        <v>0</v>
      </c>
      <c r="K7" s="70">
        <f t="shared" ref="K7:K19" si="2">IFERROR(G7/C7*100,"-")</f>
        <v>98.4</v>
      </c>
      <c r="L7" s="70">
        <f t="shared" ref="L7:L19" si="3">IFERROR(H7/D7*100,"-")</f>
        <v>98.4</v>
      </c>
      <c r="M7" s="70">
        <f t="shared" ref="M7:M19" si="4">IFERROR(I7/E7*100,"-")</f>
        <v>0</v>
      </c>
      <c r="N7" s="70" t="str">
        <f t="shared" ref="N7:N19" si="5">IFERROR(J7/F7*100,"-")</f>
        <v>-</v>
      </c>
      <c r="O7" s="78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</row>
    <row r="8" spans="1:148" s="17" customFormat="1" ht="54" outlineLevel="1" x14ac:dyDescent="0.25">
      <c r="A8" s="19">
        <v>7</v>
      </c>
      <c r="B8" s="16" t="s">
        <v>54</v>
      </c>
      <c r="C8" s="71">
        <f t="shared" si="0"/>
        <v>5847</v>
      </c>
      <c r="D8" s="71">
        <f>D9+D11</f>
        <v>5828.9</v>
      </c>
      <c r="E8" s="71">
        <f>E9+E11</f>
        <v>18.100000000000001</v>
      </c>
      <c r="F8" s="71">
        <f>F9+F11</f>
        <v>0</v>
      </c>
      <c r="G8" s="71">
        <f t="shared" ref="G8:G19" si="6">SUM(H8:J8)</f>
        <v>5284.3</v>
      </c>
      <c r="H8" s="71">
        <f>H9+H11</f>
        <v>5266.2</v>
      </c>
      <c r="I8" s="71">
        <f>I9+I11</f>
        <v>18.100000000000001</v>
      </c>
      <c r="J8" s="71">
        <f>J9+J11</f>
        <v>0</v>
      </c>
      <c r="K8" s="71">
        <f t="shared" si="2"/>
        <v>90.4</v>
      </c>
      <c r="L8" s="71">
        <f t="shared" si="3"/>
        <v>90.3</v>
      </c>
      <c r="M8" s="71">
        <f t="shared" si="4"/>
        <v>100</v>
      </c>
      <c r="N8" s="71" t="str">
        <f t="shared" si="5"/>
        <v>-</v>
      </c>
      <c r="O8" s="77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</row>
    <row r="9" spans="1:148" s="30" customFormat="1" ht="58.5" customHeight="1" outlineLevel="2" x14ac:dyDescent="0.25">
      <c r="A9" s="37"/>
      <c r="B9" s="74" t="s">
        <v>11</v>
      </c>
      <c r="C9" s="72">
        <f t="shared" si="0"/>
        <v>5745.4</v>
      </c>
      <c r="D9" s="54">
        <f>D10</f>
        <v>5727.3</v>
      </c>
      <c r="E9" s="54">
        <f>E10</f>
        <v>18.100000000000001</v>
      </c>
      <c r="F9" s="54">
        <f>F10</f>
        <v>0</v>
      </c>
      <c r="G9" s="54">
        <f t="shared" si="6"/>
        <v>5213.6000000000004</v>
      </c>
      <c r="H9" s="54">
        <f>H10</f>
        <v>5195.5</v>
      </c>
      <c r="I9" s="54">
        <f>I10</f>
        <v>18.100000000000001</v>
      </c>
      <c r="J9" s="54">
        <f>SUM(J10:J15)</f>
        <v>0</v>
      </c>
      <c r="K9" s="84">
        <f t="shared" si="2"/>
        <v>90.7</v>
      </c>
      <c r="L9" s="84">
        <f t="shared" si="3"/>
        <v>90.7</v>
      </c>
      <c r="M9" s="84">
        <f t="shared" si="4"/>
        <v>100</v>
      </c>
      <c r="N9" s="84" t="str">
        <f t="shared" si="5"/>
        <v>-</v>
      </c>
      <c r="O9" s="6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</row>
    <row r="10" spans="1:148" s="1" customFormat="1" ht="129.75" customHeight="1" outlineLevel="2" x14ac:dyDescent="0.25">
      <c r="A10" s="50" t="s">
        <v>21</v>
      </c>
      <c r="B10" s="44" t="s">
        <v>39</v>
      </c>
      <c r="C10" s="85">
        <f t="shared" si="0"/>
        <v>5745.4</v>
      </c>
      <c r="D10" s="85">
        <f>5727.3</f>
        <v>5727.3</v>
      </c>
      <c r="E10" s="85">
        <f>18.138</f>
        <v>18.100000000000001</v>
      </c>
      <c r="F10" s="85"/>
      <c r="G10" s="85">
        <f t="shared" si="6"/>
        <v>5213.6000000000004</v>
      </c>
      <c r="H10" s="85">
        <f>5195.545</f>
        <v>5195.5</v>
      </c>
      <c r="I10" s="85">
        <f>18.138</f>
        <v>18.100000000000001</v>
      </c>
      <c r="J10" s="85"/>
      <c r="K10" s="85">
        <f t="shared" si="2"/>
        <v>90.7</v>
      </c>
      <c r="L10" s="85">
        <f t="shared" si="3"/>
        <v>90.7</v>
      </c>
      <c r="M10" s="85">
        <f t="shared" si="4"/>
        <v>100</v>
      </c>
      <c r="N10" s="85" t="str">
        <f t="shared" si="5"/>
        <v>-</v>
      </c>
      <c r="O10" s="94" t="s">
        <v>70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</row>
    <row r="11" spans="1:148" s="1" customFormat="1" ht="40.5" outlineLevel="2" x14ac:dyDescent="0.25">
      <c r="A11" s="37"/>
      <c r="B11" s="46" t="s">
        <v>12</v>
      </c>
      <c r="C11" s="84">
        <f t="shared" si="0"/>
        <v>101.6</v>
      </c>
      <c r="D11" s="56">
        <f>D12</f>
        <v>101.6</v>
      </c>
      <c r="E11" s="56">
        <f>E12</f>
        <v>0</v>
      </c>
      <c r="F11" s="56">
        <f>F12</f>
        <v>0</v>
      </c>
      <c r="G11" s="56">
        <f t="shared" si="6"/>
        <v>70.7</v>
      </c>
      <c r="H11" s="56">
        <f>H12</f>
        <v>70.7</v>
      </c>
      <c r="I11" s="55">
        <v>0</v>
      </c>
      <c r="J11" s="56">
        <f>J12</f>
        <v>0</v>
      </c>
      <c r="K11" s="56">
        <f t="shared" si="2"/>
        <v>69.599999999999994</v>
      </c>
      <c r="L11" s="56">
        <f t="shared" si="3"/>
        <v>69.599999999999994</v>
      </c>
      <c r="M11" s="56" t="str">
        <f t="shared" si="4"/>
        <v>-</v>
      </c>
      <c r="N11" s="56" t="str">
        <f t="shared" si="5"/>
        <v>-</v>
      </c>
      <c r="O11" s="75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</row>
    <row r="12" spans="1:148" s="1" customFormat="1" ht="27" outlineLevel="2" x14ac:dyDescent="0.25">
      <c r="A12" s="51" t="s">
        <v>22</v>
      </c>
      <c r="B12" s="47" t="s">
        <v>31</v>
      </c>
      <c r="C12" s="85">
        <f t="shared" si="0"/>
        <v>101.6</v>
      </c>
      <c r="D12" s="85">
        <f>SUM(D13:D15)</f>
        <v>101.6</v>
      </c>
      <c r="E12" s="85">
        <f>SUM(E13:E15)</f>
        <v>0</v>
      </c>
      <c r="F12" s="85">
        <f>SUM(F13:F15)</f>
        <v>0</v>
      </c>
      <c r="G12" s="85">
        <f t="shared" si="6"/>
        <v>70.7</v>
      </c>
      <c r="H12" s="85">
        <f>SUM(H13:H15)</f>
        <v>70.7</v>
      </c>
      <c r="I12" s="85">
        <v>0</v>
      </c>
      <c r="J12" s="85">
        <f>SUM(J13:J15)</f>
        <v>0</v>
      </c>
      <c r="K12" s="85">
        <f t="shared" si="2"/>
        <v>69.599999999999994</v>
      </c>
      <c r="L12" s="85">
        <f t="shared" si="3"/>
        <v>69.599999999999994</v>
      </c>
      <c r="M12" s="85" t="str">
        <f t="shared" si="4"/>
        <v>-</v>
      </c>
      <c r="N12" s="85" t="str">
        <f t="shared" si="5"/>
        <v>-</v>
      </c>
      <c r="O12" s="79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</row>
    <row r="13" spans="1:148" s="1" customFormat="1" ht="112.5" customHeight="1" outlineLevel="2" x14ac:dyDescent="0.25">
      <c r="A13" s="73" t="s">
        <v>49</v>
      </c>
      <c r="B13" s="42" t="s">
        <v>45</v>
      </c>
      <c r="C13" s="55">
        <f t="shared" si="0"/>
        <v>78.599999999999994</v>
      </c>
      <c r="D13" s="56">
        <f>78.6</f>
        <v>78.599999999999994</v>
      </c>
      <c r="E13" s="56"/>
      <c r="F13" s="56"/>
      <c r="G13" s="54">
        <f t="shared" si="6"/>
        <v>52.5</v>
      </c>
      <c r="H13" s="55">
        <f>52.474</f>
        <v>52.5</v>
      </c>
      <c r="I13" s="55"/>
      <c r="J13" s="56"/>
      <c r="K13" s="56">
        <f t="shared" si="2"/>
        <v>66.8</v>
      </c>
      <c r="L13" s="56">
        <f t="shared" si="3"/>
        <v>66.8</v>
      </c>
      <c r="M13" s="56" t="str">
        <f t="shared" si="4"/>
        <v>-</v>
      </c>
      <c r="N13" s="56" t="str">
        <f t="shared" si="5"/>
        <v>-</v>
      </c>
      <c r="O13" s="64" t="s">
        <v>72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</row>
    <row r="14" spans="1:148" s="1" customFormat="1" ht="54" outlineLevel="2" x14ac:dyDescent="0.25">
      <c r="A14" s="73" t="s">
        <v>50</v>
      </c>
      <c r="B14" s="42" t="s">
        <v>47</v>
      </c>
      <c r="C14" s="55">
        <f t="shared" si="0"/>
        <v>10</v>
      </c>
      <c r="D14" s="56">
        <f>10</f>
        <v>10</v>
      </c>
      <c r="E14" s="56"/>
      <c r="F14" s="56"/>
      <c r="G14" s="54">
        <f t="shared" si="6"/>
        <v>6.7</v>
      </c>
      <c r="H14" s="55">
        <f>6.7</f>
        <v>6.7</v>
      </c>
      <c r="I14" s="55"/>
      <c r="J14" s="56"/>
      <c r="K14" s="56">
        <f t="shared" si="2"/>
        <v>67</v>
      </c>
      <c r="L14" s="56">
        <f t="shared" si="3"/>
        <v>67</v>
      </c>
      <c r="M14" s="56" t="str">
        <f t="shared" si="4"/>
        <v>-</v>
      </c>
      <c r="N14" s="56" t="str">
        <f t="shared" si="5"/>
        <v>-</v>
      </c>
      <c r="O14" s="64" t="s">
        <v>73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</row>
    <row r="15" spans="1:148" s="1" customFormat="1" ht="86.25" customHeight="1" outlineLevel="2" x14ac:dyDescent="0.25">
      <c r="A15" s="73" t="s">
        <v>51</v>
      </c>
      <c r="B15" s="18" t="s">
        <v>10</v>
      </c>
      <c r="C15" s="54">
        <f t="shared" si="0"/>
        <v>13</v>
      </c>
      <c r="D15" s="56">
        <f>13</f>
        <v>13</v>
      </c>
      <c r="E15" s="56"/>
      <c r="F15" s="56"/>
      <c r="G15" s="56">
        <f t="shared" si="6"/>
        <v>11.5</v>
      </c>
      <c r="H15" s="56">
        <f>11.485</f>
        <v>11.5</v>
      </c>
      <c r="I15" s="55"/>
      <c r="J15" s="56"/>
      <c r="K15" s="56">
        <f t="shared" si="2"/>
        <v>88.5</v>
      </c>
      <c r="L15" s="56">
        <f t="shared" si="3"/>
        <v>88.5</v>
      </c>
      <c r="M15" s="56" t="str">
        <f t="shared" si="4"/>
        <v>-</v>
      </c>
      <c r="N15" s="56" t="str">
        <f t="shared" si="5"/>
        <v>-</v>
      </c>
      <c r="O15" s="64" t="s">
        <v>71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</row>
    <row r="16" spans="1:148" s="17" customFormat="1" ht="40.5" outlineLevel="1" x14ac:dyDescent="0.25">
      <c r="A16" s="19">
        <v>8</v>
      </c>
      <c r="B16" s="16" t="s">
        <v>37</v>
      </c>
      <c r="C16" s="71">
        <f t="shared" si="0"/>
        <v>32490.7</v>
      </c>
      <c r="D16" s="71">
        <f>D17</f>
        <v>32490.7</v>
      </c>
      <c r="E16" s="71">
        <f>E17</f>
        <v>0</v>
      </c>
      <c r="F16" s="71">
        <f>F17</f>
        <v>0</v>
      </c>
      <c r="G16" s="71">
        <f t="shared" si="6"/>
        <v>32449.200000000001</v>
      </c>
      <c r="H16" s="71">
        <f>H17</f>
        <v>32449.200000000001</v>
      </c>
      <c r="I16" s="71">
        <f>I17</f>
        <v>0</v>
      </c>
      <c r="J16" s="71">
        <f>J17</f>
        <v>0</v>
      </c>
      <c r="K16" s="71">
        <f t="shared" si="2"/>
        <v>99.9</v>
      </c>
      <c r="L16" s="71">
        <f t="shared" si="3"/>
        <v>99.9</v>
      </c>
      <c r="M16" s="71" t="str">
        <f t="shared" si="4"/>
        <v>-</v>
      </c>
      <c r="N16" s="71" t="str">
        <f t="shared" si="5"/>
        <v>-</v>
      </c>
      <c r="O16" s="77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</row>
    <row r="17" spans="1:148" s="48" customFormat="1" ht="40.5" outlineLevel="2" x14ac:dyDescent="0.25">
      <c r="A17" s="52"/>
      <c r="B17" s="45" t="s">
        <v>40</v>
      </c>
      <c r="C17" s="85">
        <f t="shared" si="0"/>
        <v>32490.7</v>
      </c>
      <c r="D17" s="85">
        <f>SUM(D18:D19)</f>
        <v>32490.7</v>
      </c>
      <c r="E17" s="85">
        <f>SUM(E18:E19)</f>
        <v>0</v>
      </c>
      <c r="F17" s="85">
        <f>SUM(F18:F19)</f>
        <v>0</v>
      </c>
      <c r="G17" s="85">
        <f t="shared" si="6"/>
        <v>32449.200000000001</v>
      </c>
      <c r="H17" s="85">
        <f>SUM(H18:H19)</f>
        <v>32449.200000000001</v>
      </c>
      <c r="I17" s="85">
        <v>0</v>
      </c>
      <c r="J17" s="85">
        <f>SUM(J18:J19)</f>
        <v>0</v>
      </c>
      <c r="K17" s="85">
        <f t="shared" si="2"/>
        <v>99.9</v>
      </c>
      <c r="L17" s="86">
        <f t="shared" si="3"/>
        <v>99.9</v>
      </c>
      <c r="M17" s="86" t="str">
        <f t="shared" si="4"/>
        <v>-</v>
      </c>
      <c r="N17" s="86" t="str">
        <f t="shared" si="5"/>
        <v>-</v>
      </c>
      <c r="O17" s="79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</row>
    <row r="18" spans="1:148" s="48" customFormat="1" ht="59.25" customHeight="1" outlineLevel="2" x14ac:dyDescent="0.25">
      <c r="A18" s="53" t="s">
        <v>21</v>
      </c>
      <c r="B18" s="18" t="s">
        <v>30</v>
      </c>
      <c r="C18" s="56">
        <f t="shared" si="0"/>
        <v>557.4</v>
      </c>
      <c r="D18" s="56">
        <f>557.44926</f>
        <v>557.4</v>
      </c>
      <c r="E18" s="56"/>
      <c r="F18" s="56"/>
      <c r="G18" s="56">
        <f t="shared" si="6"/>
        <v>557.4</v>
      </c>
      <c r="H18" s="56">
        <f>557.44926</f>
        <v>557.4</v>
      </c>
      <c r="I18" s="55"/>
      <c r="J18" s="56"/>
      <c r="K18" s="56">
        <f t="shared" si="2"/>
        <v>100</v>
      </c>
      <c r="L18" s="55">
        <f t="shared" si="3"/>
        <v>100</v>
      </c>
      <c r="M18" s="84" t="str">
        <f t="shared" si="4"/>
        <v>-</v>
      </c>
      <c r="N18" s="84" t="str">
        <f t="shared" si="5"/>
        <v>-</v>
      </c>
      <c r="O18" s="90" t="s">
        <v>67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</row>
    <row r="19" spans="1:148" s="48" customFormat="1" ht="60.75" customHeight="1" outlineLevel="2" x14ac:dyDescent="0.25">
      <c r="A19" s="53" t="s">
        <v>22</v>
      </c>
      <c r="B19" s="18" t="s">
        <v>61</v>
      </c>
      <c r="C19" s="56">
        <f t="shared" si="0"/>
        <v>31933.3</v>
      </c>
      <c r="D19" s="56">
        <f>31933.27559</f>
        <v>31933.3</v>
      </c>
      <c r="E19" s="56"/>
      <c r="F19" s="56"/>
      <c r="G19" s="56">
        <f t="shared" si="6"/>
        <v>31891.8</v>
      </c>
      <c r="H19" s="56">
        <f>31891.75403</f>
        <v>31891.8</v>
      </c>
      <c r="I19" s="55"/>
      <c r="J19" s="56"/>
      <c r="K19" s="56">
        <f t="shared" si="2"/>
        <v>99.9</v>
      </c>
      <c r="L19" s="55">
        <f t="shared" si="3"/>
        <v>99.9</v>
      </c>
      <c r="M19" s="84" t="str">
        <f t="shared" si="4"/>
        <v>-</v>
      </c>
      <c r="N19" s="84" t="str">
        <f t="shared" si="5"/>
        <v>-</v>
      </c>
      <c r="O19" s="90" t="s">
        <v>56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</row>
    <row r="20" spans="1:148" s="4" customFormat="1" x14ac:dyDescent="0.25">
      <c r="A20" s="59"/>
      <c r="B20" s="60"/>
      <c r="C20" s="61"/>
      <c r="D20" s="61"/>
      <c r="E20" s="61"/>
      <c r="F20" s="61"/>
      <c r="G20" s="61"/>
      <c r="H20" s="61"/>
      <c r="I20" s="62"/>
      <c r="J20" s="61"/>
      <c r="K20" s="61"/>
      <c r="L20" s="62"/>
      <c r="M20" s="63"/>
      <c r="N20" s="63"/>
      <c r="O20" s="80"/>
    </row>
    <row r="21" spans="1:148" s="4" customFormat="1" x14ac:dyDescent="0.25">
      <c r="A21" s="59"/>
      <c r="B21" s="60"/>
      <c r="C21" s="61"/>
      <c r="D21" s="61"/>
      <c r="E21" s="61"/>
      <c r="F21" s="61"/>
      <c r="G21" s="61"/>
      <c r="H21" s="61"/>
      <c r="I21" s="62"/>
      <c r="J21" s="61"/>
      <c r="K21" s="61"/>
      <c r="L21" s="62"/>
      <c r="M21" s="63"/>
      <c r="N21" s="63"/>
      <c r="O21" s="80"/>
    </row>
    <row r="22" spans="1:148" x14ac:dyDescent="0.25">
      <c r="O22" s="76"/>
    </row>
    <row r="23" spans="1:148" s="7" customFormat="1" ht="29.25" customHeight="1" x14ac:dyDescent="0.25">
      <c r="A23" s="95" t="s">
        <v>29</v>
      </c>
      <c r="B23" s="95"/>
      <c r="C23" s="95"/>
      <c r="D23" s="95"/>
      <c r="F23" s="5"/>
      <c r="H23" s="5" t="s">
        <v>43</v>
      </c>
      <c r="J23" s="15"/>
      <c r="K23" s="15"/>
      <c r="L23" s="15"/>
      <c r="M23" s="95" t="s">
        <v>41</v>
      </c>
      <c r="N23" s="95"/>
      <c r="O23" s="81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</row>
    <row r="24" spans="1:148" hidden="1" x14ac:dyDescent="0.25">
      <c r="A24" s="2"/>
      <c r="B24" s="3"/>
      <c r="C24" s="2"/>
      <c r="D24" s="2"/>
      <c r="E24" s="2"/>
      <c r="F24" s="2"/>
      <c r="G24" s="2"/>
      <c r="H24" s="2"/>
      <c r="I24" s="2"/>
      <c r="O24" s="76"/>
    </row>
    <row r="25" spans="1:148" x14ac:dyDescent="0.25">
      <c r="A25" s="2"/>
      <c r="B25" s="3"/>
      <c r="C25" s="2"/>
      <c r="D25" s="2"/>
      <c r="E25" s="2"/>
      <c r="F25" s="2"/>
      <c r="G25" s="2"/>
      <c r="H25" s="2"/>
      <c r="I25" s="2"/>
      <c r="O25" s="76"/>
    </row>
    <row r="26" spans="1:148" x14ac:dyDescent="0.25">
      <c r="A26" s="2"/>
      <c r="B26" s="3"/>
      <c r="C26" s="2"/>
      <c r="D26" s="2"/>
      <c r="E26" s="2"/>
      <c r="F26" s="2"/>
      <c r="G26" s="2"/>
      <c r="H26" s="2"/>
      <c r="I26" s="2"/>
      <c r="O26" s="76"/>
    </row>
    <row r="27" spans="1:148" x14ac:dyDescent="0.25">
      <c r="A27" s="2"/>
      <c r="B27" s="3"/>
      <c r="C27" s="2"/>
      <c r="D27" s="2"/>
      <c r="E27" s="2"/>
      <c r="F27" s="2"/>
      <c r="G27" s="2"/>
      <c r="H27" s="2"/>
      <c r="I27" s="2"/>
      <c r="O27" s="76"/>
    </row>
    <row r="28" spans="1:148" x14ac:dyDescent="0.25">
      <c r="A28" s="3" t="s">
        <v>48</v>
      </c>
      <c r="B28" s="3"/>
      <c r="C28" s="2"/>
      <c r="D28" s="2"/>
      <c r="E28" s="2"/>
      <c r="F28" s="2"/>
      <c r="G28" s="2"/>
      <c r="H28" s="2"/>
      <c r="I28" s="2"/>
      <c r="O28" s="76"/>
    </row>
    <row r="29" spans="1:148" x14ac:dyDescent="0.25">
      <c r="O29" s="76"/>
    </row>
    <row r="30" spans="1:148" x14ac:dyDescent="0.25">
      <c r="O30" s="76"/>
    </row>
    <row r="31" spans="1:148" x14ac:dyDescent="0.25">
      <c r="O31" s="76"/>
    </row>
    <row r="32" spans="1:148" x14ac:dyDescent="0.25">
      <c r="O32" s="76"/>
    </row>
    <row r="33" spans="15:15" x14ac:dyDescent="0.25">
      <c r="O33" s="76"/>
    </row>
    <row r="34" spans="15:15" x14ac:dyDescent="0.25">
      <c r="O34" s="76"/>
    </row>
    <row r="35" spans="15:15" x14ac:dyDescent="0.25">
      <c r="O35" s="76"/>
    </row>
    <row r="36" spans="15:15" x14ac:dyDescent="0.25">
      <c r="O36" s="76"/>
    </row>
    <row r="37" spans="15:15" x14ac:dyDescent="0.25">
      <c r="O37" s="76"/>
    </row>
    <row r="38" spans="15:15" x14ac:dyDescent="0.25">
      <c r="O38" s="76"/>
    </row>
    <row r="39" spans="15:15" x14ac:dyDescent="0.25">
      <c r="O39" s="76"/>
    </row>
    <row r="40" spans="15:15" x14ac:dyDescent="0.25">
      <c r="O40" s="76"/>
    </row>
    <row r="41" spans="15:15" x14ac:dyDescent="0.25">
      <c r="O41" s="76"/>
    </row>
    <row r="42" spans="15:15" x14ac:dyDescent="0.25">
      <c r="O42" s="76"/>
    </row>
    <row r="43" spans="15:15" x14ac:dyDescent="0.25">
      <c r="O43" s="76"/>
    </row>
    <row r="44" spans="15:15" x14ac:dyDescent="0.25">
      <c r="O44" s="76"/>
    </row>
    <row r="45" spans="15:15" x14ac:dyDescent="0.25">
      <c r="O45" s="76"/>
    </row>
    <row r="46" spans="15:15" x14ac:dyDescent="0.25">
      <c r="O46" s="76"/>
    </row>
    <row r="47" spans="15:15" x14ac:dyDescent="0.25">
      <c r="O47" s="76"/>
    </row>
    <row r="48" spans="15:15" x14ac:dyDescent="0.25">
      <c r="O48" s="76"/>
    </row>
    <row r="49" spans="15:15" x14ac:dyDescent="0.25">
      <c r="O49" s="76"/>
    </row>
    <row r="50" spans="15:15" x14ac:dyDescent="0.25">
      <c r="O50" s="76"/>
    </row>
    <row r="51" spans="15:15" x14ac:dyDescent="0.25">
      <c r="O51" s="76"/>
    </row>
    <row r="52" spans="15:15" x14ac:dyDescent="0.25">
      <c r="O52" s="76"/>
    </row>
    <row r="53" spans="15:15" x14ac:dyDescent="0.25">
      <c r="O53" s="76"/>
    </row>
    <row r="54" spans="15:15" x14ac:dyDescent="0.25">
      <c r="O54" s="76"/>
    </row>
    <row r="55" spans="15:15" x14ac:dyDescent="0.25">
      <c r="O55" s="76"/>
    </row>
    <row r="56" spans="15:15" x14ac:dyDescent="0.25">
      <c r="O56" s="76"/>
    </row>
    <row r="57" spans="15:15" x14ac:dyDescent="0.25">
      <c r="O57" s="76"/>
    </row>
    <row r="58" spans="15:15" x14ac:dyDescent="0.25">
      <c r="O58" s="76"/>
    </row>
    <row r="59" spans="15:15" x14ac:dyDescent="0.25">
      <c r="O59" s="76"/>
    </row>
    <row r="60" spans="15:15" x14ac:dyDescent="0.25">
      <c r="O60" s="76"/>
    </row>
    <row r="61" spans="15:15" x14ac:dyDescent="0.25">
      <c r="O61" s="76"/>
    </row>
    <row r="62" spans="15:15" x14ac:dyDescent="0.25">
      <c r="O62" s="76"/>
    </row>
    <row r="63" spans="15:15" x14ac:dyDescent="0.25">
      <c r="O63" s="76"/>
    </row>
    <row r="64" spans="15:15" x14ac:dyDescent="0.25">
      <c r="O64" s="76"/>
    </row>
    <row r="65" spans="15:15" x14ac:dyDescent="0.25">
      <c r="O65" s="76"/>
    </row>
    <row r="66" spans="15:15" x14ac:dyDescent="0.25">
      <c r="O66" s="76"/>
    </row>
    <row r="67" spans="15:15" x14ac:dyDescent="0.25">
      <c r="O67" s="76"/>
    </row>
    <row r="68" spans="15:15" x14ac:dyDescent="0.25">
      <c r="O68" s="76"/>
    </row>
    <row r="69" spans="15:15" x14ac:dyDescent="0.25">
      <c r="O69" s="76"/>
    </row>
    <row r="70" spans="15:15" x14ac:dyDescent="0.25">
      <c r="O70" s="76"/>
    </row>
    <row r="71" spans="15:15" x14ac:dyDescent="0.25">
      <c r="O71" s="76"/>
    </row>
    <row r="72" spans="15:15" x14ac:dyDescent="0.25">
      <c r="O72" s="76"/>
    </row>
    <row r="73" spans="15:15" x14ac:dyDescent="0.25">
      <c r="O73" s="76"/>
    </row>
    <row r="74" spans="15:15" x14ac:dyDescent="0.25">
      <c r="O74" s="76"/>
    </row>
    <row r="75" spans="15:15" x14ac:dyDescent="0.25">
      <c r="O75" s="76"/>
    </row>
    <row r="76" spans="15:15" x14ac:dyDescent="0.25">
      <c r="O76" s="76"/>
    </row>
    <row r="77" spans="15:15" x14ac:dyDescent="0.25">
      <c r="O77" s="76"/>
    </row>
    <row r="78" spans="15:15" x14ac:dyDescent="0.25">
      <c r="O78" s="76"/>
    </row>
    <row r="79" spans="15:15" x14ac:dyDescent="0.25">
      <c r="O79" s="76"/>
    </row>
    <row r="80" spans="15:15" x14ac:dyDescent="0.25">
      <c r="O80" s="76"/>
    </row>
    <row r="81" spans="15:15" x14ac:dyDescent="0.25">
      <c r="O81" s="76"/>
    </row>
    <row r="82" spans="15:15" x14ac:dyDescent="0.25">
      <c r="O82" s="76"/>
    </row>
    <row r="83" spans="15:15" x14ac:dyDescent="0.25">
      <c r="O83" s="76"/>
    </row>
    <row r="84" spans="15:15" x14ac:dyDescent="0.25">
      <c r="O84" s="76"/>
    </row>
    <row r="85" spans="15:15" x14ac:dyDescent="0.25">
      <c r="O85" s="76"/>
    </row>
    <row r="86" spans="15:15" x14ac:dyDescent="0.25">
      <c r="O86" s="76"/>
    </row>
    <row r="87" spans="15:15" x14ac:dyDescent="0.25">
      <c r="O87" s="76"/>
    </row>
    <row r="88" spans="15:15" x14ac:dyDescent="0.25">
      <c r="O88" s="76"/>
    </row>
    <row r="89" spans="15:15" x14ac:dyDescent="0.25">
      <c r="O89" s="76"/>
    </row>
    <row r="90" spans="15:15" x14ac:dyDescent="0.25">
      <c r="O90" s="76"/>
    </row>
    <row r="91" spans="15:15" x14ac:dyDescent="0.25">
      <c r="O91" s="76"/>
    </row>
    <row r="92" spans="15:15" x14ac:dyDescent="0.25">
      <c r="O92" s="76"/>
    </row>
    <row r="93" spans="15:15" x14ac:dyDescent="0.25">
      <c r="O93" s="76"/>
    </row>
    <row r="94" spans="15:15" x14ac:dyDescent="0.25">
      <c r="O94" s="76"/>
    </row>
    <row r="95" spans="15:15" x14ac:dyDescent="0.25">
      <c r="O95" s="76"/>
    </row>
    <row r="96" spans="15:15" x14ac:dyDescent="0.25">
      <c r="O96" s="76"/>
    </row>
    <row r="97" spans="15:15" x14ac:dyDescent="0.25">
      <c r="O97" s="76"/>
    </row>
    <row r="98" spans="15:15" x14ac:dyDescent="0.25">
      <c r="O98" s="76"/>
    </row>
    <row r="99" spans="15:15" x14ac:dyDescent="0.25">
      <c r="O99" s="76"/>
    </row>
    <row r="100" spans="15:15" x14ac:dyDescent="0.25">
      <c r="O100" s="76"/>
    </row>
    <row r="101" spans="15:15" x14ac:dyDescent="0.25">
      <c r="O101" s="76"/>
    </row>
    <row r="102" spans="15:15" x14ac:dyDescent="0.25">
      <c r="O102" s="76"/>
    </row>
    <row r="103" spans="15:15" x14ac:dyDescent="0.25">
      <c r="O103" s="76"/>
    </row>
    <row r="104" spans="15:15" x14ac:dyDescent="0.25">
      <c r="O104" s="76"/>
    </row>
    <row r="105" spans="15:15" x14ac:dyDescent="0.25">
      <c r="O105" s="76"/>
    </row>
    <row r="106" spans="15:15" x14ac:dyDescent="0.25">
      <c r="O106" s="76"/>
    </row>
    <row r="107" spans="15:15" x14ac:dyDescent="0.25">
      <c r="O107" s="76"/>
    </row>
    <row r="108" spans="15:15" x14ac:dyDescent="0.25">
      <c r="O108" s="76"/>
    </row>
    <row r="109" spans="15:15" x14ac:dyDescent="0.25">
      <c r="O109" s="76"/>
    </row>
    <row r="110" spans="15:15" x14ac:dyDescent="0.25">
      <c r="O110" s="76"/>
    </row>
    <row r="111" spans="15:15" x14ac:dyDescent="0.25">
      <c r="O111" s="76"/>
    </row>
    <row r="112" spans="15:15" x14ac:dyDescent="0.25">
      <c r="O112" s="76"/>
    </row>
    <row r="113" spans="15:15" x14ac:dyDescent="0.25">
      <c r="O113" s="76"/>
    </row>
    <row r="114" spans="15:15" x14ac:dyDescent="0.25">
      <c r="O114" s="76"/>
    </row>
    <row r="115" spans="15:15" x14ac:dyDescent="0.25">
      <c r="O115" s="76"/>
    </row>
    <row r="116" spans="15:15" x14ac:dyDescent="0.25">
      <c r="O116" s="76"/>
    </row>
    <row r="117" spans="15:15" x14ac:dyDescent="0.25">
      <c r="O117" s="76"/>
    </row>
    <row r="118" spans="15:15" x14ac:dyDescent="0.25">
      <c r="O118" s="76"/>
    </row>
    <row r="119" spans="15:15" x14ac:dyDescent="0.25">
      <c r="O119" s="76"/>
    </row>
    <row r="120" spans="15:15" x14ac:dyDescent="0.25">
      <c r="O120" s="76"/>
    </row>
    <row r="121" spans="15:15" x14ac:dyDescent="0.25">
      <c r="O121" s="76"/>
    </row>
    <row r="122" spans="15:15" x14ac:dyDescent="0.25">
      <c r="O122" s="76"/>
    </row>
    <row r="123" spans="15:15" x14ac:dyDescent="0.25">
      <c r="O123" s="76"/>
    </row>
    <row r="124" spans="15:15" x14ac:dyDescent="0.25">
      <c r="O124" s="76"/>
    </row>
    <row r="125" spans="15:15" x14ac:dyDescent="0.25">
      <c r="O125" s="76"/>
    </row>
    <row r="126" spans="15:15" x14ac:dyDescent="0.25">
      <c r="O126" s="76"/>
    </row>
    <row r="127" spans="15:15" x14ac:dyDescent="0.25">
      <c r="O127" s="76"/>
    </row>
    <row r="128" spans="15:15" x14ac:dyDescent="0.25">
      <c r="O128" s="76"/>
    </row>
    <row r="129" spans="15:15" x14ac:dyDescent="0.25">
      <c r="O129" s="76"/>
    </row>
    <row r="130" spans="15:15" x14ac:dyDescent="0.25">
      <c r="O130" s="76"/>
    </row>
    <row r="131" spans="15:15" x14ac:dyDescent="0.25">
      <c r="O131" s="76"/>
    </row>
    <row r="132" spans="15:15" x14ac:dyDescent="0.25">
      <c r="O132" s="76"/>
    </row>
    <row r="133" spans="15:15" x14ac:dyDescent="0.25">
      <c r="O133" s="76"/>
    </row>
    <row r="134" spans="15:15" x14ac:dyDescent="0.25">
      <c r="O134" s="76"/>
    </row>
    <row r="135" spans="15:15" x14ac:dyDescent="0.25">
      <c r="O135" s="76"/>
    </row>
    <row r="136" spans="15:15" x14ac:dyDescent="0.25">
      <c r="O136" s="76"/>
    </row>
    <row r="137" spans="15:15" x14ac:dyDescent="0.25">
      <c r="O137" s="76"/>
    </row>
    <row r="138" spans="15:15" x14ac:dyDescent="0.25">
      <c r="O138" s="76"/>
    </row>
    <row r="139" spans="15:15" x14ac:dyDescent="0.25">
      <c r="O139" s="76"/>
    </row>
    <row r="140" spans="15:15" x14ac:dyDescent="0.25">
      <c r="O140" s="76"/>
    </row>
    <row r="141" spans="15:15" x14ac:dyDescent="0.25">
      <c r="O141" s="76"/>
    </row>
    <row r="142" spans="15:15" x14ac:dyDescent="0.25">
      <c r="O142" s="76"/>
    </row>
    <row r="143" spans="15:15" x14ac:dyDescent="0.25">
      <c r="O143" s="76"/>
    </row>
    <row r="144" spans="15:15" x14ac:dyDescent="0.25">
      <c r="O144" s="76"/>
    </row>
    <row r="145" spans="15:15" x14ac:dyDescent="0.25">
      <c r="O145" s="76"/>
    </row>
    <row r="146" spans="15:15" x14ac:dyDescent="0.25">
      <c r="O146" s="76"/>
    </row>
    <row r="147" spans="15:15" x14ac:dyDescent="0.25">
      <c r="O147" s="76"/>
    </row>
    <row r="148" spans="15:15" x14ac:dyDescent="0.25">
      <c r="O148" s="76"/>
    </row>
    <row r="149" spans="15:15" x14ac:dyDescent="0.25">
      <c r="O149" s="76"/>
    </row>
    <row r="150" spans="15:15" x14ac:dyDescent="0.25">
      <c r="O150" s="76"/>
    </row>
    <row r="151" spans="15:15" x14ac:dyDescent="0.25">
      <c r="O151" s="76"/>
    </row>
    <row r="152" spans="15:15" x14ac:dyDescent="0.25">
      <c r="O152" s="76"/>
    </row>
    <row r="153" spans="15:15" x14ac:dyDescent="0.25">
      <c r="O153" s="76"/>
    </row>
    <row r="154" spans="15:15" x14ac:dyDescent="0.25">
      <c r="O154" s="76"/>
    </row>
    <row r="155" spans="15:15" x14ac:dyDescent="0.25">
      <c r="O155" s="76"/>
    </row>
    <row r="156" spans="15:15" x14ac:dyDescent="0.25">
      <c r="O156" s="76"/>
    </row>
    <row r="157" spans="15:15" x14ac:dyDescent="0.25">
      <c r="O157" s="76"/>
    </row>
    <row r="158" spans="15:15" x14ac:dyDescent="0.25">
      <c r="O158" s="76"/>
    </row>
    <row r="159" spans="15:15" x14ac:dyDescent="0.25">
      <c r="O159" s="76"/>
    </row>
    <row r="160" spans="15:15" x14ac:dyDescent="0.25">
      <c r="O160" s="76"/>
    </row>
    <row r="161" spans="15:15" x14ac:dyDescent="0.25">
      <c r="O161" s="76"/>
    </row>
    <row r="162" spans="15:15" x14ac:dyDescent="0.25">
      <c r="O162" s="76"/>
    </row>
    <row r="163" spans="15:15" x14ac:dyDescent="0.25">
      <c r="O163" s="76"/>
    </row>
    <row r="164" spans="15:15" x14ac:dyDescent="0.25">
      <c r="O164" s="76"/>
    </row>
    <row r="165" spans="15:15" x14ac:dyDescent="0.25">
      <c r="O165" s="76"/>
    </row>
    <row r="166" spans="15:15" x14ac:dyDescent="0.25">
      <c r="O166" s="76"/>
    </row>
    <row r="167" spans="15:15" x14ac:dyDescent="0.25">
      <c r="O167" s="76"/>
    </row>
    <row r="168" spans="15:15" x14ac:dyDescent="0.25">
      <c r="O168" s="76"/>
    </row>
    <row r="169" spans="15:15" x14ac:dyDescent="0.25">
      <c r="O169" s="76"/>
    </row>
    <row r="170" spans="15:15" x14ac:dyDescent="0.25">
      <c r="O170" s="76"/>
    </row>
    <row r="171" spans="15:15" x14ac:dyDescent="0.25">
      <c r="O171" s="76"/>
    </row>
    <row r="172" spans="15:15" x14ac:dyDescent="0.25">
      <c r="O172" s="76"/>
    </row>
    <row r="173" spans="15:15" x14ac:dyDescent="0.25">
      <c r="O173" s="76"/>
    </row>
    <row r="174" spans="15:15" x14ac:dyDescent="0.25">
      <c r="O174" s="76"/>
    </row>
    <row r="175" spans="15:15" x14ac:dyDescent="0.25">
      <c r="O175" s="76"/>
    </row>
    <row r="176" spans="15:15" x14ac:dyDescent="0.25">
      <c r="O176" s="76"/>
    </row>
    <row r="177" spans="15:15" x14ac:dyDescent="0.25">
      <c r="O177" s="76"/>
    </row>
    <row r="178" spans="15:15" x14ac:dyDescent="0.25">
      <c r="O178" s="76"/>
    </row>
    <row r="179" spans="15:15" x14ac:dyDescent="0.25">
      <c r="O179" s="76"/>
    </row>
    <row r="180" spans="15:15" x14ac:dyDescent="0.25">
      <c r="O180" s="76"/>
    </row>
    <row r="181" spans="15:15" x14ac:dyDescent="0.25">
      <c r="O181" s="76"/>
    </row>
    <row r="182" spans="15:15" x14ac:dyDescent="0.25">
      <c r="O182" s="76"/>
    </row>
    <row r="183" spans="15:15" x14ac:dyDescent="0.25">
      <c r="O183" s="76"/>
    </row>
    <row r="184" spans="15:15" x14ac:dyDescent="0.25">
      <c r="O184" s="76"/>
    </row>
    <row r="185" spans="15:15" x14ac:dyDescent="0.25">
      <c r="O185" s="76"/>
    </row>
    <row r="186" spans="15:15" x14ac:dyDescent="0.25">
      <c r="O186" s="76"/>
    </row>
    <row r="187" spans="15:15" x14ac:dyDescent="0.25">
      <c r="O187" s="76"/>
    </row>
    <row r="188" spans="15:15" x14ac:dyDescent="0.25">
      <c r="O188" s="76"/>
    </row>
    <row r="189" spans="15:15" x14ac:dyDescent="0.25">
      <c r="O189" s="76"/>
    </row>
    <row r="190" spans="15:15" x14ac:dyDescent="0.25">
      <c r="O190" s="76"/>
    </row>
    <row r="191" spans="15:15" x14ac:dyDescent="0.25">
      <c r="O191" s="76"/>
    </row>
    <row r="192" spans="15:15" x14ac:dyDescent="0.25">
      <c r="O192" s="76"/>
    </row>
    <row r="193" spans="15:15" x14ac:dyDescent="0.25">
      <c r="O193" s="76"/>
    </row>
    <row r="194" spans="15:15" x14ac:dyDescent="0.25">
      <c r="O194" s="76"/>
    </row>
    <row r="195" spans="15:15" x14ac:dyDescent="0.25">
      <c r="O195" s="76"/>
    </row>
    <row r="196" spans="15:15" x14ac:dyDescent="0.25">
      <c r="O196" s="76"/>
    </row>
    <row r="197" spans="15:15" x14ac:dyDescent="0.25">
      <c r="O197" s="76"/>
    </row>
    <row r="198" spans="15:15" x14ac:dyDescent="0.25">
      <c r="O198" s="76"/>
    </row>
    <row r="199" spans="15:15" x14ac:dyDescent="0.25">
      <c r="O199" s="76"/>
    </row>
    <row r="200" spans="15:15" x14ac:dyDescent="0.25">
      <c r="O200" s="76"/>
    </row>
    <row r="201" spans="15:15" x14ac:dyDescent="0.25">
      <c r="O201" s="76"/>
    </row>
    <row r="202" spans="15:15" x14ac:dyDescent="0.25">
      <c r="O202" s="76"/>
    </row>
    <row r="203" spans="15:15" x14ac:dyDescent="0.25">
      <c r="O203" s="76"/>
    </row>
    <row r="204" spans="15:15" x14ac:dyDescent="0.25">
      <c r="O204" s="76"/>
    </row>
    <row r="205" spans="15:15" x14ac:dyDescent="0.25">
      <c r="O205" s="76"/>
    </row>
    <row r="206" spans="15:15" x14ac:dyDescent="0.25">
      <c r="O206" s="76"/>
    </row>
    <row r="207" spans="15:15" x14ac:dyDescent="0.25">
      <c r="O207" s="76"/>
    </row>
    <row r="208" spans="15:15" x14ac:dyDescent="0.25">
      <c r="O208" s="76"/>
    </row>
    <row r="209" spans="15:15" x14ac:dyDescent="0.25">
      <c r="O209" s="76"/>
    </row>
    <row r="210" spans="15:15" x14ac:dyDescent="0.25">
      <c r="O210" s="76"/>
    </row>
    <row r="211" spans="15:15" x14ac:dyDescent="0.25">
      <c r="O211" s="76"/>
    </row>
    <row r="212" spans="15:15" x14ac:dyDescent="0.25">
      <c r="O212" s="76"/>
    </row>
    <row r="213" spans="15:15" x14ac:dyDescent="0.25">
      <c r="O213" s="76"/>
    </row>
    <row r="214" spans="15:15" x14ac:dyDescent="0.25">
      <c r="O214" s="76"/>
    </row>
    <row r="215" spans="15:15" x14ac:dyDescent="0.25">
      <c r="O215" s="76"/>
    </row>
    <row r="216" spans="15:15" x14ac:dyDescent="0.25">
      <c r="O216" s="76"/>
    </row>
    <row r="217" spans="15:15" x14ac:dyDescent="0.25">
      <c r="O217" s="76"/>
    </row>
    <row r="218" spans="15:15" x14ac:dyDescent="0.25">
      <c r="O218" s="76"/>
    </row>
    <row r="219" spans="15:15" x14ac:dyDescent="0.25">
      <c r="O219" s="76"/>
    </row>
    <row r="220" spans="15:15" x14ac:dyDescent="0.25">
      <c r="O220" s="76"/>
    </row>
    <row r="221" spans="15:15" x14ac:dyDescent="0.25">
      <c r="O221" s="76"/>
    </row>
    <row r="222" spans="15:15" x14ac:dyDescent="0.25">
      <c r="O222" s="76"/>
    </row>
    <row r="223" spans="15:15" x14ac:dyDescent="0.25">
      <c r="O223" s="76"/>
    </row>
    <row r="224" spans="15:15" x14ac:dyDescent="0.25">
      <c r="O224" s="76"/>
    </row>
    <row r="225" spans="15:15" x14ac:dyDescent="0.25">
      <c r="O225" s="76"/>
    </row>
    <row r="226" spans="15:15" x14ac:dyDescent="0.25">
      <c r="O226" s="76"/>
    </row>
    <row r="227" spans="15:15" x14ac:dyDescent="0.25">
      <c r="O227" s="76"/>
    </row>
    <row r="228" spans="15:15" x14ac:dyDescent="0.25">
      <c r="O228" s="76"/>
    </row>
    <row r="229" spans="15:15" x14ac:dyDescent="0.25">
      <c r="O229" s="76"/>
    </row>
    <row r="230" spans="15:15" x14ac:dyDescent="0.25">
      <c r="O230" s="76"/>
    </row>
    <row r="231" spans="15:15" x14ac:dyDescent="0.25">
      <c r="O231" s="76"/>
    </row>
    <row r="232" spans="15:15" x14ac:dyDescent="0.25">
      <c r="O232" s="76"/>
    </row>
    <row r="233" spans="15:15" x14ac:dyDescent="0.25">
      <c r="O233" s="76"/>
    </row>
    <row r="234" spans="15:15" x14ac:dyDescent="0.25">
      <c r="O234" s="76"/>
    </row>
    <row r="235" spans="15:15" x14ac:dyDescent="0.25">
      <c r="O235" s="76"/>
    </row>
    <row r="236" spans="15:15" x14ac:dyDescent="0.25">
      <c r="O236" s="76"/>
    </row>
    <row r="237" spans="15:15" x14ac:dyDescent="0.25">
      <c r="O237" s="76"/>
    </row>
    <row r="238" spans="15:15" x14ac:dyDescent="0.25">
      <c r="O238" s="76"/>
    </row>
    <row r="239" spans="15:15" x14ac:dyDescent="0.25">
      <c r="O239" s="76"/>
    </row>
    <row r="240" spans="15:15" x14ac:dyDescent="0.25">
      <c r="O240" s="76"/>
    </row>
    <row r="241" spans="15:15" x14ac:dyDescent="0.25">
      <c r="O241" s="76"/>
    </row>
    <row r="242" spans="15:15" x14ac:dyDescent="0.25">
      <c r="O242" s="76"/>
    </row>
    <row r="243" spans="15:15" x14ac:dyDescent="0.25">
      <c r="O243" s="76"/>
    </row>
    <row r="244" spans="15:15" x14ac:dyDescent="0.25">
      <c r="O244" s="76"/>
    </row>
    <row r="245" spans="15:15" x14ac:dyDescent="0.25">
      <c r="O245" s="76"/>
    </row>
    <row r="246" spans="15:15" x14ac:dyDescent="0.25">
      <c r="O246" s="76"/>
    </row>
    <row r="247" spans="15:15" x14ac:dyDescent="0.25">
      <c r="O247" s="76"/>
    </row>
    <row r="248" spans="15:15" x14ac:dyDescent="0.25">
      <c r="O248" s="76"/>
    </row>
    <row r="249" spans="15:15" x14ac:dyDescent="0.25">
      <c r="O249" s="76"/>
    </row>
    <row r="250" spans="15:15" x14ac:dyDescent="0.25">
      <c r="O250" s="76"/>
    </row>
    <row r="251" spans="15:15" x14ac:dyDescent="0.25">
      <c r="O251" s="76"/>
    </row>
    <row r="252" spans="15:15" x14ac:dyDescent="0.25">
      <c r="O252" s="76"/>
    </row>
    <row r="253" spans="15:15" x14ac:dyDescent="0.25">
      <c r="O253" s="76"/>
    </row>
    <row r="254" spans="15:15" x14ac:dyDescent="0.25">
      <c r="O254" s="76"/>
    </row>
    <row r="255" spans="15:15" x14ac:dyDescent="0.25">
      <c r="O255" s="76"/>
    </row>
    <row r="256" spans="15:15" x14ac:dyDescent="0.25">
      <c r="O256" s="76"/>
    </row>
    <row r="257" spans="15:15" x14ac:dyDescent="0.25">
      <c r="O257" s="76"/>
    </row>
    <row r="258" spans="15:15" x14ac:dyDescent="0.25">
      <c r="O258" s="76"/>
    </row>
    <row r="259" spans="15:15" x14ac:dyDescent="0.25">
      <c r="O259" s="76"/>
    </row>
    <row r="260" spans="15:15" x14ac:dyDescent="0.25">
      <c r="O260" s="76"/>
    </row>
    <row r="261" spans="15:15" x14ac:dyDescent="0.25">
      <c r="O261" s="76"/>
    </row>
    <row r="262" spans="15:15" x14ac:dyDescent="0.25">
      <c r="O262" s="76"/>
    </row>
    <row r="263" spans="15:15" x14ac:dyDescent="0.25">
      <c r="O263" s="76"/>
    </row>
    <row r="264" spans="15:15" x14ac:dyDescent="0.25">
      <c r="O264" s="76"/>
    </row>
    <row r="265" spans="15:15" x14ac:dyDescent="0.25">
      <c r="O265" s="76"/>
    </row>
    <row r="266" spans="15:15" x14ac:dyDescent="0.25">
      <c r="O266" s="76"/>
    </row>
    <row r="267" spans="15:15" x14ac:dyDescent="0.25">
      <c r="O267" s="76"/>
    </row>
    <row r="268" spans="15:15" x14ac:dyDescent="0.25">
      <c r="O268" s="76"/>
    </row>
    <row r="269" spans="15:15" x14ac:dyDescent="0.25">
      <c r="O269" s="76"/>
    </row>
    <row r="270" spans="15:15" x14ac:dyDescent="0.25">
      <c r="O270" s="76"/>
    </row>
    <row r="271" spans="15:15" x14ac:dyDescent="0.25">
      <c r="O271" s="76"/>
    </row>
    <row r="272" spans="15:15" x14ac:dyDescent="0.25">
      <c r="O272" s="76"/>
    </row>
    <row r="273" spans="15:15" x14ac:dyDescent="0.25">
      <c r="O273" s="76"/>
    </row>
    <row r="274" spans="15:15" x14ac:dyDescent="0.25">
      <c r="O274" s="76"/>
    </row>
    <row r="275" spans="15:15" x14ac:dyDescent="0.25">
      <c r="O275" s="76"/>
    </row>
    <row r="276" spans="15:15" x14ac:dyDescent="0.25">
      <c r="O276" s="76"/>
    </row>
    <row r="277" spans="15:15" x14ac:dyDescent="0.25">
      <c r="O277" s="76"/>
    </row>
    <row r="278" spans="15:15" x14ac:dyDescent="0.25">
      <c r="O278" s="76"/>
    </row>
    <row r="279" spans="15:15" x14ac:dyDescent="0.25">
      <c r="O279" s="76"/>
    </row>
    <row r="280" spans="15:15" x14ac:dyDescent="0.25">
      <c r="O280" s="76"/>
    </row>
    <row r="281" spans="15:15" x14ac:dyDescent="0.25">
      <c r="O281" s="76"/>
    </row>
    <row r="282" spans="15:15" x14ac:dyDescent="0.25">
      <c r="O282" s="76"/>
    </row>
    <row r="283" spans="15:15" x14ac:dyDescent="0.25">
      <c r="O283" s="76"/>
    </row>
    <row r="284" spans="15:15" x14ac:dyDescent="0.25">
      <c r="O284" s="76"/>
    </row>
    <row r="285" spans="15:15" x14ac:dyDescent="0.25">
      <c r="O285" s="76"/>
    </row>
    <row r="286" spans="15:15" x14ac:dyDescent="0.25">
      <c r="O286" s="76"/>
    </row>
    <row r="287" spans="15:15" x14ac:dyDescent="0.25">
      <c r="O287" s="76"/>
    </row>
    <row r="288" spans="15:15" x14ac:dyDescent="0.25">
      <c r="O288" s="76"/>
    </row>
    <row r="289" spans="15:15" x14ac:dyDescent="0.25">
      <c r="O289" s="76"/>
    </row>
    <row r="290" spans="15:15" x14ac:dyDescent="0.25">
      <c r="O290" s="76"/>
    </row>
    <row r="291" spans="15:15" x14ac:dyDescent="0.25">
      <c r="O291" s="76"/>
    </row>
    <row r="292" spans="15:15" x14ac:dyDescent="0.25">
      <c r="O292" s="76"/>
    </row>
    <row r="293" spans="15:15" x14ac:dyDescent="0.25">
      <c r="O293" s="76"/>
    </row>
    <row r="294" spans="15:15" x14ac:dyDescent="0.25">
      <c r="O294" s="76"/>
    </row>
    <row r="295" spans="15:15" x14ac:dyDescent="0.25">
      <c r="O295" s="76"/>
    </row>
    <row r="296" spans="15:15" x14ac:dyDescent="0.25">
      <c r="O296" s="76"/>
    </row>
    <row r="297" spans="15:15" x14ac:dyDescent="0.25">
      <c r="O297" s="76"/>
    </row>
    <row r="298" spans="15:15" x14ac:dyDescent="0.25">
      <c r="O298" s="76"/>
    </row>
    <row r="299" spans="15:15" x14ac:dyDescent="0.25">
      <c r="O299" s="76"/>
    </row>
    <row r="300" spans="15:15" x14ac:dyDescent="0.25">
      <c r="O300" s="76"/>
    </row>
    <row r="301" spans="15:15" x14ac:dyDescent="0.25">
      <c r="O301" s="76"/>
    </row>
    <row r="302" spans="15:15" x14ac:dyDescent="0.25">
      <c r="O302" s="76"/>
    </row>
    <row r="303" spans="15:15" x14ac:dyDescent="0.25">
      <c r="O303" s="76"/>
    </row>
    <row r="304" spans="15:15" x14ac:dyDescent="0.25">
      <c r="O304" s="76"/>
    </row>
    <row r="305" spans="15:15" x14ac:dyDescent="0.25">
      <c r="O305" s="76"/>
    </row>
    <row r="306" spans="15:15" x14ac:dyDescent="0.25">
      <c r="O306" s="76"/>
    </row>
    <row r="307" spans="15:15" x14ac:dyDescent="0.25">
      <c r="O307" s="76"/>
    </row>
    <row r="308" spans="15:15" x14ac:dyDescent="0.25">
      <c r="O308" s="76"/>
    </row>
    <row r="309" spans="15:15" x14ac:dyDescent="0.25">
      <c r="O309" s="76"/>
    </row>
    <row r="310" spans="15:15" x14ac:dyDescent="0.25">
      <c r="O310" s="76"/>
    </row>
    <row r="311" spans="15:15" x14ac:dyDescent="0.25">
      <c r="O311" s="76"/>
    </row>
    <row r="312" spans="15:15" x14ac:dyDescent="0.25">
      <c r="O312" s="76"/>
    </row>
    <row r="313" spans="15:15" x14ac:dyDescent="0.25">
      <c r="O313" s="76"/>
    </row>
    <row r="314" spans="15:15" x14ac:dyDescent="0.25">
      <c r="O314" s="76"/>
    </row>
    <row r="315" spans="15:15" x14ac:dyDescent="0.25">
      <c r="O315" s="76"/>
    </row>
    <row r="316" spans="15:15" x14ac:dyDescent="0.25">
      <c r="O316" s="76"/>
    </row>
    <row r="317" spans="15:15" x14ac:dyDescent="0.25">
      <c r="O317" s="76"/>
    </row>
    <row r="318" spans="15:15" x14ac:dyDescent="0.25">
      <c r="O318" s="76"/>
    </row>
    <row r="319" spans="15:15" x14ac:dyDescent="0.25">
      <c r="O319" s="76"/>
    </row>
    <row r="320" spans="15:15" x14ac:dyDescent="0.25">
      <c r="O320" s="76"/>
    </row>
    <row r="321" spans="15:15" x14ac:dyDescent="0.25">
      <c r="O321" s="76"/>
    </row>
    <row r="322" spans="15:15" x14ac:dyDescent="0.25">
      <c r="O322" s="76"/>
    </row>
    <row r="323" spans="15:15" x14ac:dyDescent="0.25">
      <c r="O323" s="76"/>
    </row>
    <row r="324" spans="15:15" x14ac:dyDescent="0.25">
      <c r="O324" s="76"/>
    </row>
    <row r="325" spans="15:15" x14ac:dyDescent="0.25">
      <c r="O325" s="76"/>
    </row>
    <row r="326" spans="15:15" x14ac:dyDescent="0.25">
      <c r="O326" s="76"/>
    </row>
    <row r="327" spans="15:15" x14ac:dyDescent="0.25">
      <c r="O327" s="76"/>
    </row>
    <row r="328" spans="15:15" x14ac:dyDescent="0.25">
      <c r="O328" s="76"/>
    </row>
    <row r="329" spans="15:15" x14ac:dyDescent="0.25">
      <c r="O329" s="76"/>
    </row>
    <row r="330" spans="15:15" x14ac:dyDescent="0.25">
      <c r="O330" s="76"/>
    </row>
    <row r="331" spans="15:15" x14ac:dyDescent="0.25">
      <c r="O331" s="76"/>
    </row>
    <row r="332" spans="15:15" x14ac:dyDescent="0.25">
      <c r="O332" s="76"/>
    </row>
    <row r="333" spans="15:15" x14ac:dyDescent="0.25">
      <c r="O333" s="76"/>
    </row>
    <row r="334" spans="15:15" x14ac:dyDescent="0.25">
      <c r="O334" s="76"/>
    </row>
    <row r="335" spans="15:15" x14ac:dyDescent="0.25">
      <c r="O335" s="76"/>
    </row>
    <row r="336" spans="15:15" x14ac:dyDescent="0.25">
      <c r="O336" s="76"/>
    </row>
    <row r="337" spans="15:15" x14ac:dyDescent="0.25">
      <c r="O337" s="76"/>
    </row>
    <row r="338" spans="15:15" x14ac:dyDescent="0.25">
      <c r="O338" s="76"/>
    </row>
    <row r="339" spans="15:15" x14ac:dyDescent="0.25">
      <c r="O339" s="76"/>
    </row>
    <row r="340" spans="15:15" x14ac:dyDescent="0.25">
      <c r="O340" s="76"/>
    </row>
    <row r="341" spans="15:15" x14ac:dyDescent="0.25">
      <c r="O341" s="76"/>
    </row>
    <row r="342" spans="15:15" x14ac:dyDescent="0.25">
      <c r="O342" s="76"/>
    </row>
    <row r="343" spans="15:15" x14ac:dyDescent="0.25">
      <c r="O343" s="76"/>
    </row>
    <row r="344" spans="15:15" x14ac:dyDescent="0.25">
      <c r="O344" s="76"/>
    </row>
    <row r="345" spans="15:15" x14ac:dyDescent="0.25">
      <c r="O345" s="76"/>
    </row>
    <row r="346" spans="15:15" x14ac:dyDescent="0.25">
      <c r="O346" s="76"/>
    </row>
    <row r="347" spans="15:15" x14ac:dyDescent="0.25">
      <c r="O347" s="76"/>
    </row>
    <row r="348" spans="15:15" x14ac:dyDescent="0.25">
      <c r="O348" s="76"/>
    </row>
    <row r="349" spans="15:15" x14ac:dyDescent="0.25">
      <c r="O349" s="76"/>
    </row>
    <row r="350" spans="15:15" x14ac:dyDescent="0.25">
      <c r="O350" s="76"/>
    </row>
    <row r="351" spans="15:15" x14ac:dyDescent="0.25">
      <c r="O351" s="76"/>
    </row>
    <row r="352" spans="15:15" x14ac:dyDescent="0.25">
      <c r="O352" s="76"/>
    </row>
    <row r="353" spans="15:15" x14ac:dyDescent="0.25">
      <c r="O353" s="76"/>
    </row>
    <row r="354" spans="15:15" x14ac:dyDescent="0.25">
      <c r="O354" s="76"/>
    </row>
    <row r="355" spans="15:15" x14ac:dyDescent="0.25">
      <c r="O355" s="76"/>
    </row>
    <row r="356" spans="15:15" x14ac:dyDescent="0.25">
      <c r="O356" s="76"/>
    </row>
    <row r="357" spans="15:15" x14ac:dyDescent="0.25">
      <c r="O357" s="76"/>
    </row>
    <row r="358" spans="15:15" x14ac:dyDescent="0.25">
      <c r="O358" s="76"/>
    </row>
    <row r="359" spans="15:15" x14ac:dyDescent="0.25">
      <c r="O359" s="76"/>
    </row>
    <row r="360" spans="15:15" x14ac:dyDescent="0.25">
      <c r="O360" s="76"/>
    </row>
    <row r="361" spans="15:15" x14ac:dyDescent="0.25">
      <c r="O361" s="76"/>
    </row>
    <row r="362" spans="15:15" x14ac:dyDescent="0.25">
      <c r="O362" s="76"/>
    </row>
    <row r="363" spans="15:15" x14ac:dyDescent="0.25">
      <c r="O363" s="76"/>
    </row>
    <row r="364" spans="15:15" x14ac:dyDescent="0.25">
      <c r="O364" s="76"/>
    </row>
    <row r="365" spans="15:15" x14ac:dyDescent="0.25">
      <c r="O365" s="76"/>
    </row>
    <row r="366" spans="15:15" x14ac:dyDescent="0.25">
      <c r="O366" s="76"/>
    </row>
    <row r="367" spans="15:15" x14ac:dyDescent="0.25">
      <c r="O367" s="76"/>
    </row>
    <row r="368" spans="15:15" x14ac:dyDescent="0.25">
      <c r="O368" s="76"/>
    </row>
    <row r="369" spans="15:15" x14ac:dyDescent="0.25">
      <c r="O369" s="76"/>
    </row>
    <row r="370" spans="15:15" x14ac:dyDescent="0.25">
      <c r="O370" s="76"/>
    </row>
    <row r="371" spans="15:15" x14ac:dyDescent="0.25">
      <c r="O371" s="76"/>
    </row>
    <row r="372" spans="15:15" x14ac:dyDescent="0.25">
      <c r="O372" s="76"/>
    </row>
    <row r="373" spans="15:15" x14ac:dyDescent="0.25">
      <c r="O373" s="76"/>
    </row>
    <row r="374" spans="15:15" x14ac:dyDescent="0.25">
      <c r="O374" s="76"/>
    </row>
    <row r="375" spans="15:15" x14ac:dyDescent="0.25">
      <c r="O375" s="76"/>
    </row>
    <row r="376" spans="15:15" x14ac:dyDescent="0.25">
      <c r="O376" s="76"/>
    </row>
    <row r="377" spans="15:15" x14ac:dyDescent="0.25">
      <c r="O377" s="76"/>
    </row>
    <row r="378" spans="15:15" x14ac:dyDescent="0.25">
      <c r="O378" s="76"/>
    </row>
    <row r="379" spans="15:15" x14ac:dyDescent="0.25">
      <c r="O379" s="76"/>
    </row>
    <row r="380" spans="15:15" x14ac:dyDescent="0.25">
      <c r="O380" s="76"/>
    </row>
    <row r="381" spans="15:15" x14ac:dyDescent="0.25">
      <c r="O381" s="76"/>
    </row>
    <row r="382" spans="15:15" x14ac:dyDescent="0.25">
      <c r="O382" s="76"/>
    </row>
    <row r="383" spans="15:15" x14ac:dyDescent="0.25">
      <c r="O383" s="76"/>
    </row>
    <row r="384" spans="15:15" x14ac:dyDescent="0.25">
      <c r="O384" s="76"/>
    </row>
    <row r="385" spans="15:15" x14ac:dyDescent="0.25">
      <c r="O385" s="76"/>
    </row>
    <row r="386" spans="15:15" x14ac:dyDescent="0.25">
      <c r="O386" s="76"/>
    </row>
    <row r="387" spans="15:15" x14ac:dyDescent="0.25">
      <c r="O387" s="76"/>
    </row>
    <row r="388" spans="15:15" x14ac:dyDescent="0.25">
      <c r="O388" s="76"/>
    </row>
    <row r="389" spans="15:15" x14ac:dyDescent="0.25">
      <c r="O389" s="76"/>
    </row>
    <row r="390" spans="15:15" x14ac:dyDescent="0.25">
      <c r="O390" s="76"/>
    </row>
    <row r="391" spans="15:15" x14ac:dyDescent="0.25">
      <c r="O391" s="76"/>
    </row>
    <row r="392" spans="15:15" x14ac:dyDescent="0.25">
      <c r="O392" s="76"/>
    </row>
    <row r="393" spans="15:15" x14ac:dyDescent="0.25">
      <c r="O393" s="76"/>
    </row>
    <row r="394" spans="15:15" x14ac:dyDescent="0.25">
      <c r="O394" s="76"/>
    </row>
    <row r="395" spans="15:15" x14ac:dyDescent="0.25">
      <c r="O395" s="76"/>
    </row>
    <row r="396" spans="15:15" x14ac:dyDescent="0.25">
      <c r="O396" s="76"/>
    </row>
    <row r="397" spans="15:15" x14ac:dyDescent="0.25">
      <c r="O397" s="76"/>
    </row>
    <row r="398" spans="15:15" x14ac:dyDescent="0.25">
      <c r="O398" s="76"/>
    </row>
    <row r="399" spans="15:15" x14ac:dyDescent="0.25">
      <c r="O399" s="76"/>
    </row>
    <row r="400" spans="15:15" x14ac:dyDescent="0.25">
      <c r="O400" s="76"/>
    </row>
    <row r="401" spans="15:15" x14ac:dyDescent="0.25">
      <c r="O401" s="76"/>
    </row>
    <row r="402" spans="15:15" x14ac:dyDescent="0.25">
      <c r="O402" s="76"/>
    </row>
    <row r="403" spans="15:15" x14ac:dyDescent="0.25">
      <c r="O403" s="76"/>
    </row>
    <row r="404" spans="15:15" x14ac:dyDescent="0.25">
      <c r="O404" s="76"/>
    </row>
    <row r="405" spans="15:15" x14ac:dyDescent="0.25">
      <c r="O405" s="76"/>
    </row>
    <row r="406" spans="15:15" x14ac:dyDescent="0.25">
      <c r="O406" s="76"/>
    </row>
    <row r="407" spans="15:15" x14ac:dyDescent="0.25">
      <c r="O407" s="76"/>
    </row>
    <row r="408" spans="15:15" x14ac:dyDescent="0.25">
      <c r="O408" s="76"/>
    </row>
    <row r="409" spans="15:15" x14ac:dyDescent="0.25">
      <c r="O409" s="76"/>
    </row>
    <row r="410" spans="15:15" x14ac:dyDescent="0.25">
      <c r="O410" s="76"/>
    </row>
    <row r="411" spans="15:15" x14ac:dyDescent="0.25">
      <c r="O411" s="76"/>
    </row>
    <row r="412" spans="15:15" x14ac:dyDescent="0.25">
      <c r="O412" s="76"/>
    </row>
    <row r="413" spans="15:15" x14ac:dyDescent="0.25">
      <c r="O413" s="76"/>
    </row>
    <row r="414" spans="15:15" x14ac:dyDescent="0.25">
      <c r="O414" s="76"/>
    </row>
    <row r="415" spans="15:15" x14ac:dyDescent="0.25">
      <c r="O415" s="76"/>
    </row>
    <row r="416" spans="15:15" x14ac:dyDescent="0.25">
      <c r="O416" s="76"/>
    </row>
    <row r="417" spans="15:15" x14ac:dyDescent="0.25">
      <c r="O417" s="76"/>
    </row>
    <row r="418" spans="15:15" x14ac:dyDescent="0.25">
      <c r="O418" s="76"/>
    </row>
    <row r="419" spans="15:15" x14ac:dyDescent="0.25">
      <c r="O419" s="76"/>
    </row>
    <row r="420" spans="15:15" x14ac:dyDescent="0.25">
      <c r="O420" s="76"/>
    </row>
    <row r="421" spans="15:15" x14ac:dyDescent="0.25">
      <c r="O421" s="76"/>
    </row>
    <row r="422" spans="15:15" x14ac:dyDescent="0.25">
      <c r="O422" s="76"/>
    </row>
    <row r="423" spans="15:15" x14ac:dyDescent="0.25">
      <c r="O423" s="76"/>
    </row>
    <row r="424" spans="15:15" x14ac:dyDescent="0.25">
      <c r="O424" s="76"/>
    </row>
    <row r="425" spans="15:15" x14ac:dyDescent="0.25">
      <c r="O425" s="76"/>
    </row>
    <row r="426" spans="15:15" x14ac:dyDescent="0.25">
      <c r="O426" s="76"/>
    </row>
    <row r="427" spans="15:15" x14ac:dyDescent="0.25">
      <c r="O427" s="76"/>
    </row>
    <row r="428" spans="15:15" x14ac:dyDescent="0.25">
      <c r="O428" s="76"/>
    </row>
    <row r="429" spans="15:15" x14ac:dyDescent="0.25">
      <c r="O429" s="76"/>
    </row>
    <row r="430" spans="15:15" x14ac:dyDescent="0.25">
      <c r="O430" s="76"/>
    </row>
    <row r="431" spans="15:15" x14ac:dyDescent="0.25">
      <c r="O431" s="76"/>
    </row>
    <row r="432" spans="15:15" x14ac:dyDescent="0.25">
      <c r="O432" s="76"/>
    </row>
    <row r="433" spans="15:15" x14ac:dyDescent="0.25">
      <c r="O433" s="76"/>
    </row>
    <row r="434" spans="15:15" x14ac:dyDescent="0.25">
      <c r="O434" s="76"/>
    </row>
    <row r="435" spans="15:15" x14ac:dyDescent="0.25">
      <c r="O435" s="76"/>
    </row>
    <row r="436" spans="15:15" x14ac:dyDescent="0.25">
      <c r="O436" s="76"/>
    </row>
    <row r="437" spans="15:15" x14ac:dyDescent="0.25">
      <c r="O437" s="76"/>
    </row>
    <row r="438" spans="15:15" x14ac:dyDescent="0.25">
      <c r="O438" s="76"/>
    </row>
    <row r="439" spans="15:15" x14ac:dyDescent="0.25">
      <c r="O439" s="76"/>
    </row>
    <row r="440" spans="15:15" x14ac:dyDescent="0.25">
      <c r="O440" s="76"/>
    </row>
    <row r="441" spans="15:15" x14ac:dyDescent="0.25">
      <c r="O441" s="76"/>
    </row>
    <row r="442" spans="15:15" x14ac:dyDescent="0.25">
      <c r="O442" s="76"/>
    </row>
    <row r="443" spans="15:15" x14ac:dyDescent="0.25">
      <c r="O443" s="76"/>
    </row>
    <row r="444" spans="15:15" x14ac:dyDescent="0.25">
      <c r="O444" s="76"/>
    </row>
    <row r="445" spans="15:15" x14ac:dyDescent="0.25">
      <c r="O445" s="76"/>
    </row>
    <row r="446" spans="15:15" x14ac:dyDescent="0.25">
      <c r="O446" s="76"/>
    </row>
    <row r="447" spans="15:15" x14ac:dyDescent="0.25">
      <c r="O447" s="76"/>
    </row>
    <row r="448" spans="15:15" x14ac:dyDescent="0.25">
      <c r="O448" s="76"/>
    </row>
    <row r="449" spans="15:15" x14ac:dyDescent="0.25">
      <c r="O449" s="76"/>
    </row>
    <row r="450" spans="15:15" x14ac:dyDescent="0.25">
      <c r="O450" s="76"/>
    </row>
    <row r="451" spans="15:15" x14ac:dyDescent="0.25">
      <c r="O451" s="76"/>
    </row>
    <row r="452" spans="15:15" x14ac:dyDescent="0.25">
      <c r="O452" s="76"/>
    </row>
    <row r="453" spans="15:15" x14ac:dyDescent="0.25">
      <c r="O453" s="76"/>
    </row>
    <row r="454" spans="15:15" x14ac:dyDescent="0.25">
      <c r="O454" s="76"/>
    </row>
    <row r="455" spans="15:15" x14ac:dyDescent="0.25">
      <c r="O455" s="76"/>
    </row>
    <row r="456" spans="15:15" x14ac:dyDescent="0.25">
      <c r="O456" s="76"/>
    </row>
    <row r="457" spans="15:15" x14ac:dyDescent="0.25">
      <c r="O457" s="76"/>
    </row>
    <row r="458" spans="15:15" x14ac:dyDescent="0.25">
      <c r="O458" s="76"/>
    </row>
    <row r="459" spans="15:15" x14ac:dyDescent="0.25">
      <c r="O459" s="76"/>
    </row>
    <row r="460" spans="15:15" x14ac:dyDescent="0.25">
      <c r="O460" s="76"/>
    </row>
    <row r="461" spans="15:15" x14ac:dyDescent="0.25">
      <c r="O461" s="76"/>
    </row>
    <row r="462" spans="15:15" x14ac:dyDescent="0.25">
      <c r="O462" s="76"/>
    </row>
    <row r="463" spans="15:15" x14ac:dyDescent="0.25">
      <c r="O463" s="76"/>
    </row>
    <row r="464" spans="15:15" x14ac:dyDescent="0.25">
      <c r="O464" s="76"/>
    </row>
    <row r="465" spans="15:15" x14ac:dyDescent="0.25">
      <c r="O465" s="76"/>
    </row>
    <row r="466" spans="15:15" x14ac:dyDescent="0.25">
      <c r="O466" s="76"/>
    </row>
    <row r="467" spans="15:15" x14ac:dyDescent="0.25">
      <c r="O467" s="76"/>
    </row>
    <row r="468" spans="15:15" x14ac:dyDescent="0.25">
      <c r="O468" s="76"/>
    </row>
    <row r="469" spans="15:15" x14ac:dyDescent="0.25">
      <c r="O469" s="76"/>
    </row>
    <row r="470" spans="15:15" x14ac:dyDescent="0.25">
      <c r="O470" s="76"/>
    </row>
    <row r="471" spans="15:15" x14ac:dyDescent="0.25">
      <c r="O471" s="76"/>
    </row>
    <row r="472" spans="15:15" x14ac:dyDescent="0.25">
      <c r="O472" s="76"/>
    </row>
    <row r="473" spans="15:15" x14ac:dyDescent="0.25">
      <c r="O473" s="76"/>
    </row>
    <row r="474" spans="15:15" x14ac:dyDescent="0.25">
      <c r="O474" s="76"/>
    </row>
    <row r="475" spans="15:15" x14ac:dyDescent="0.25">
      <c r="O475" s="76"/>
    </row>
    <row r="476" spans="15:15" x14ac:dyDescent="0.25">
      <c r="O476" s="76"/>
    </row>
    <row r="477" spans="15:15" x14ac:dyDescent="0.25">
      <c r="O477" s="76"/>
    </row>
    <row r="478" spans="15:15" x14ac:dyDescent="0.25">
      <c r="O478" s="76"/>
    </row>
    <row r="479" spans="15:15" x14ac:dyDescent="0.25">
      <c r="O479" s="76"/>
    </row>
    <row r="480" spans="15:15" x14ac:dyDescent="0.25">
      <c r="O480" s="76"/>
    </row>
    <row r="481" spans="15:15" x14ac:dyDescent="0.25">
      <c r="O481" s="76"/>
    </row>
    <row r="482" spans="15:15" x14ac:dyDescent="0.25">
      <c r="O482" s="76"/>
    </row>
    <row r="483" spans="15:15" x14ac:dyDescent="0.25">
      <c r="O483" s="76"/>
    </row>
    <row r="484" spans="15:15" x14ac:dyDescent="0.25">
      <c r="O484" s="76"/>
    </row>
    <row r="485" spans="15:15" x14ac:dyDescent="0.25">
      <c r="O485" s="76"/>
    </row>
    <row r="486" spans="15:15" x14ac:dyDescent="0.25">
      <c r="O486" s="76"/>
    </row>
    <row r="487" spans="15:15" x14ac:dyDescent="0.25">
      <c r="O487" s="76"/>
    </row>
    <row r="488" spans="15:15" x14ac:dyDescent="0.25">
      <c r="O488" s="76"/>
    </row>
    <row r="489" spans="15:15" x14ac:dyDescent="0.25">
      <c r="O489" s="76"/>
    </row>
    <row r="490" spans="15:15" x14ac:dyDescent="0.25">
      <c r="O490" s="76"/>
    </row>
    <row r="491" spans="15:15" x14ac:dyDescent="0.25">
      <c r="O491" s="76"/>
    </row>
    <row r="492" spans="15:15" x14ac:dyDescent="0.25">
      <c r="O492" s="76"/>
    </row>
    <row r="493" spans="15:15" x14ac:dyDescent="0.25">
      <c r="O493" s="76"/>
    </row>
    <row r="494" spans="15:15" x14ac:dyDescent="0.25">
      <c r="O494" s="76"/>
    </row>
    <row r="495" spans="15:15" x14ac:dyDescent="0.25">
      <c r="O495" s="76"/>
    </row>
    <row r="496" spans="15:15" x14ac:dyDescent="0.25">
      <c r="O496" s="76"/>
    </row>
    <row r="497" spans="15:15" x14ac:dyDescent="0.25">
      <c r="O497" s="76"/>
    </row>
    <row r="498" spans="15:15" x14ac:dyDescent="0.25">
      <c r="O498" s="76"/>
    </row>
    <row r="499" spans="15:15" x14ac:dyDescent="0.25">
      <c r="O499" s="76"/>
    </row>
    <row r="500" spans="15:15" x14ac:dyDescent="0.25">
      <c r="O500" s="76"/>
    </row>
    <row r="501" spans="15:15" x14ac:dyDescent="0.25">
      <c r="O501" s="76"/>
    </row>
    <row r="502" spans="15:15" x14ac:dyDescent="0.25">
      <c r="O502" s="76"/>
    </row>
    <row r="503" spans="15:15" x14ac:dyDescent="0.25">
      <c r="O503" s="76"/>
    </row>
    <row r="504" spans="15:15" x14ac:dyDescent="0.25">
      <c r="O504" s="76"/>
    </row>
    <row r="505" spans="15:15" x14ac:dyDescent="0.25">
      <c r="O505" s="76"/>
    </row>
    <row r="506" spans="15:15" x14ac:dyDescent="0.25">
      <c r="O506" s="76"/>
    </row>
    <row r="507" spans="15:15" x14ac:dyDescent="0.25">
      <c r="O507" s="76"/>
    </row>
    <row r="508" spans="15:15" x14ac:dyDescent="0.25">
      <c r="O508" s="76"/>
    </row>
    <row r="509" spans="15:15" x14ac:dyDescent="0.25">
      <c r="O509" s="76"/>
    </row>
    <row r="510" spans="15:15" x14ac:dyDescent="0.25">
      <c r="O510" s="76"/>
    </row>
    <row r="511" spans="15:15" x14ac:dyDescent="0.25">
      <c r="O511" s="76"/>
    </row>
    <row r="512" spans="15:15" x14ac:dyDescent="0.25">
      <c r="O512" s="76"/>
    </row>
    <row r="513" spans="15:15" x14ac:dyDescent="0.25">
      <c r="O513" s="76"/>
    </row>
    <row r="514" spans="15:15" x14ac:dyDescent="0.25">
      <c r="O514" s="76"/>
    </row>
    <row r="515" spans="15:15" x14ac:dyDescent="0.25">
      <c r="O515" s="76"/>
    </row>
    <row r="516" spans="15:15" x14ac:dyDescent="0.25">
      <c r="O516" s="76"/>
    </row>
    <row r="517" spans="15:15" x14ac:dyDescent="0.25">
      <c r="O517" s="76"/>
    </row>
    <row r="518" spans="15:15" x14ac:dyDescent="0.25">
      <c r="O518" s="76"/>
    </row>
    <row r="519" spans="15:15" x14ac:dyDescent="0.25">
      <c r="O519" s="76"/>
    </row>
    <row r="520" spans="15:15" x14ac:dyDescent="0.25">
      <c r="O520" s="76"/>
    </row>
    <row r="521" spans="15:15" x14ac:dyDescent="0.25">
      <c r="O521" s="76"/>
    </row>
    <row r="522" spans="15:15" x14ac:dyDescent="0.25">
      <c r="O522" s="76"/>
    </row>
    <row r="523" spans="15:15" x14ac:dyDescent="0.25">
      <c r="O523" s="76"/>
    </row>
    <row r="524" spans="15:15" x14ac:dyDescent="0.25">
      <c r="O524" s="76"/>
    </row>
    <row r="525" spans="15:15" x14ac:dyDescent="0.25">
      <c r="O525" s="76"/>
    </row>
    <row r="526" spans="15:15" x14ac:dyDescent="0.25">
      <c r="O526" s="76"/>
    </row>
    <row r="527" spans="15:15" x14ac:dyDescent="0.25">
      <c r="O527" s="76"/>
    </row>
    <row r="528" spans="15:15" x14ac:dyDescent="0.25">
      <c r="O528" s="76"/>
    </row>
    <row r="529" spans="15:15" x14ac:dyDescent="0.25">
      <c r="O529" s="76"/>
    </row>
    <row r="530" spans="15:15" x14ac:dyDescent="0.25">
      <c r="O530" s="76"/>
    </row>
    <row r="531" spans="15:15" x14ac:dyDescent="0.25">
      <c r="O531" s="76"/>
    </row>
    <row r="532" spans="15:15" x14ac:dyDescent="0.25">
      <c r="O532" s="76"/>
    </row>
    <row r="533" spans="15:15" x14ac:dyDescent="0.25">
      <c r="O533" s="76"/>
    </row>
    <row r="534" spans="15:15" x14ac:dyDescent="0.25">
      <c r="O534" s="76"/>
    </row>
    <row r="535" spans="15:15" x14ac:dyDescent="0.25">
      <c r="O535" s="76"/>
    </row>
    <row r="536" spans="15:15" x14ac:dyDescent="0.25">
      <c r="O536" s="76"/>
    </row>
    <row r="537" spans="15:15" x14ac:dyDescent="0.25">
      <c r="O537" s="76"/>
    </row>
    <row r="538" spans="15:15" x14ac:dyDescent="0.25">
      <c r="O538" s="76"/>
    </row>
    <row r="539" spans="15:15" x14ac:dyDescent="0.25">
      <c r="O539" s="76"/>
    </row>
    <row r="540" spans="15:15" x14ac:dyDescent="0.25">
      <c r="O540" s="76"/>
    </row>
    <row r="541" spans="15:15" x14ac:dyDescent="0.25">
      <c r="O541" s="76"/>
    </row>
    <row r="542" spans="15:15" x14ac:dyDescent="0.25">
      <c r="O542" s="76"/>
    </row>
    <row r="543" spans="15:15" x14ac:dyDescent="0.25">
      <c r="O543" s="76"/>
    </row>
    <row r="544" spans="15:15" x14ac:dyDescent="0.25">
      <c r="O544" s="76"/>
    </row>
    <row r="545" spans="15:15" x14ac:dyDescent="0.25">
      <c r="O545" s="76"/>
    </row>
    <row r="546" spans="15:15" x14ac:dyDescent="0.25">
      <c r="O546" s="76"/>
    </row>
    <row r="547" spans="15:15" x14ac:dyDescent="0.25">
      <c r="O547" s="76"/>
    </row>
    <row r="548" spans="15:15" x14ac:dyDescent="0.25">
      <c r="O548" s="76"/>
    </row>
    <row r="549" spans="15:15" x14ac:dyDescent="0.25">
      <c r="O549" s="76"/>
    </row>
    <row r="550" spans="15:15" x14ac:dyDescent="0.25">
      <c r="O550" s="76"/>
    </row>
    <row r="551" spans="15:15" x14ac:dyDescent="0.25">
      <c r="O551" s="76"/>
    </row>
    <row r="552" spans="15:15" x14ac:dyDescent="0.25">
      <c r="O552" s="76"/>
    </row>
    <row r="553" spans="15:15" x14ac:dyDescent="0.25">
      <c r="O553" s="76"/>
    </row>
    <row r="554" spans="15:15" x14ac:dyDescent="0.25">
      <c r="O554" s="76"/>
    </row>
    <row r="555" spans="15:15" x14ac:dyDescent="0.25">
      <c r="O555" s="76"/>
    </row>
    <row r="556" spans="15:15" x14ac:dyDescent="0.25">
      <c r="O556" s="76"/>
    </row>
    <row r="557" spans="15:15" x14ac:dyDescent="0.25">
      <c r="O557" s="76"/>
    </row>
    <row r="558" spans="15:15" x14ac:dyDescent="0.25">
      <c r="O558" s="76"/>
    </row>
    <row r="559" spans="15:15" x14ac:dyDescent="0.25">
      <c r="O559" s="76"/>
    </row>
    <row r="560" spans="15:15" x14ac:dyDescent="0.25">
      <c r="O560" s="76"/>
    </row>
    <row r="561" spans="15:15" x14ac:dyDescent="0.25">
      <c r="O561" s="76"/>
    </row>
    <row r="562" spans="15:15" x14ac:dyDescent="0.25">
      <c r="O562" s="76"/>
    </row>
    <row r="563" spans="15:15" x14ac:dyDescent="0.25">
      <c r="O563" s="76"/>
    </row>
    <row r="564" spans="15:15" x14ac:dyDescent="0.25">
      <c r="O564" s="76"/>
    </row>
    <row r="565" spans="15:15" x14ac:dyDescent="0.25">
      <c r="O565" s="76"/>
    </row>
    <row r="566" spans="15:15" x14ac:dyDescent="0.25">
      <c r="O566" s="76"/>
    </row>
    <row r="567" spans="15:15" x14ac:dyDescent="0.25">
      <c r="O567" s="76"/>
    </row>
    <row r="568" spans="15:15" x14ac:dyDescent="0.25">
      <c r="O568" s="76"/>
    </row>
    <row r="569" spans="15:15" x14ac:dyDescent="0.25">
      <c r="O569" s="76"/>
    </row>
    <row r="570" spans="15:15" x14ac:dyDescent="0.25">
      <c r="O570" s="76"/>
    </row>
    <row r="571" spans="15:15" x14ac:dyDescent="0.25">
      <c r="O571" s="76"/>
    </row>
    <row r="572" spans="15:15" x14ac:dyDescent="0.25">
      <c r="O572" s="76"/>
    </row>
    <row r="573" spans="15:15" x14ac:dyDescent="0.25">
      <c r="O573" s="76"/>
    </row>
    <row r="574" spans="15:15" x14ac:dyDescent="0.25">
      <c r="O574" s="76"/>
    </row>
    <row r="575" spans="15:15" x14ac:dyDescent="0.25">
      <c r="O575" s="76"/>
    </row>
    <row r="576" spans="15:15" x14ac:dyDescent="0.25">
      <c r="O576" s="76"/>
    </row>
    <row r="577" spans="15:15" x14ac:dyDescent="0.25">
      <c r="O577" s="76"/>
    </row>
    <row r="578" spans="15:15" x14ac:dyDescent="0.25">
      <c r="O578" s="76"/>
    </row>
    <row r="579" spans="15:15" x14ac:dyDescent="0.25">
      <c r="O579" s="76"/>
    </row>
    <row r="580" spans="15:15" x14ac:dyDescent="0.25">
      <c r="O580" s="76"/>
    </row>
    <row r="581" spans="15:15" x14ac:dyDescent="0.25">
      <c r="O581" s="76"/>
    </row>
    <row r="582" spans="15:15" x14ac:dyDescent="0.25">
      <c r="O582" s="76"/>
    </row>
    <row r="583" spans="15:15" x14ac:dyDescent="0.25">
      <c r="O583" s="76"/>
    </row>
    <row r="584" spans="15:15" x14ac:dyDescent="0.25">
      <c r="O584" s="76"/>
    </row>
    <row r="585" spans="15:15" x14ac:dyDescent="0.25">
      <c r="O585" s="76"/>
    </row>
    <row r="586" spans="15:15" x14ac:dyDescent="0.25">
      <c r="O586" s="76"/>
    </row>
    <row r="587" spans="15:15" x14ac:dyDescent="0.25">
      <c r="O587" s="76"/>
    </row>
    <row r="588" spans="15:15" x14ac:dyDescent="0.25">
      <c r="O588" s="76"/>
    </row>
    <row r="589" spans="15:15" x14ac:dyDescent="0.25">
      <c r="O589" s="76"/>
    </row>
    <row r="590" spans="15:15" x14ac:dyDescent="0.25">
      <c r="O590" s="76"/>
    </row>
    <row r="591" spans="15:15" x14ac:dyDescent="0.25">
      <c r="O591" s="76"/>
    </row>
    <row r="592" spans="15:15" x14ac:dyDescent="0.25">
      <c r="O592" s="76"/>
    </row>
    <row r="593" spans="15:15" x14ac:dyDescent="0.25">
      <c r="O593" s="76"/>
    </row>
    <row r="594" spans="15:15" x14ac:dyDescent="0.25">
      <c r="O594" s="76"/>
    </row>
    <row r="595" spans="15:15" x14ac:dyDescent="0.25">
      <c r="O595" s="76"/>
    </row>
    <row r="596" spans="15:15" x14ac:dyDescent="0.25">
      <c r="O596" s="76"/>
    </row>
    <row r="597" spans="15:15" x14ac:dyDescent="0.25">
      <c r="O597" s="76"/>
    </row>
    <row r="598" spans="15:15" x14ac:dyDescent="0.25">
      <c r="O598" s="76"/>
    </row>
    <row r="599" spans="15:15" x14ac:dyDescent="0.25">
      <c r="O599" s="76"/>
    </row>
    <row r="600" spans="15:15" x14ac:dyDescent="0.25">
      <c r="O600" s="76"/>
    </row>
    <row r="601" spans="15:15" x14ac:dyDescent="0.25">
      <c r="O601" s="76"/>
    </row>
    <row r="602" spans="15:15" x14ac:dyDescent="0.25">
      <c r="O602" s="76"/>
    </row>
    <row r="603" spans="15:15" x14ac:dyDescent="0.25">
      <c r="O603" s="76"/>
    </row>
    <row r="604" spans="15:15" x14ac:dyDescent="0.25">
      <c r="O604" s="76"/>
    </row>
    <row r="605" spans="15:15" x14ac:dyDescent="0.25">
      <c r="O605" s="76"/>
    </row>
    <row r="606" spans="15:15" x14ac:dyDescent="0.25">
      <c r="O606" s="76"/>
    </row>
    <row r="607" spans="15:15" x14ac:dyDescent="0.25">
      <c r="O607" s="76"/>
    </row>
    <row r="608" spans="15:15" x14ac:dyDescent="0.25">
      <c r="O608" s="76"/>
    </row>
    <row r="609" spans="15:15" x14ac:dyDescent="0.25">
      <c r="O609" s="76"/>
    </row>
    <row r="610" spans="15:15" x14ac:dyDescent="0.25">
      <c r="O610" s="76"/>
    </row>
    <row r="611" spans="15:15" x14ac:dyDescent="0.25">
      <c r="O611" s="76"/>
    </row>
    <row r="612" spans="15:15" x14ac:dyDescent="0.25">
      <c r="O612" s="76"/>
    </row>
    <row r="613" spans="15:15" x14ac:dyDescent="0.25">
      <c r="O613" s="76"/>
    </row>
    <row r="614" spans="15:15" x14ac:dyDescent="0.25">
      <c r="O614" s="76"/>
    </row>
    <row r="615" spans="15:15" x14ac:dyDescent="0.25">
      <c r="O615" s="76"/>
    </row>
    <row r="616" spans="15:15" x14ac:dyDescent="0.25">
      <c r="O616" s="76"/>
    </row>
    <row r="617" spans="15:15" x14ac:dyDescent="0.25">
      <c r="O617" s="76"/>
    </row>
    <row r="618" spans="15:15" x14ac:dyDescent="0.25">
      <c r="O618" s="76"/>
    </row>
    <row r="619" spans="15:15" x14ac:dyDescent="0.25">
      <c r="O619" s="76"/>
    </row>
    <row r="620" spans="15:15" x14ac:dyDescent="0.25">
      <c r="O620" s="76"/>
    </row>
    <row r="621" spans="15:15" x14ac:dyDescent="0.25">
      <c r="O621" s="76"/>
    </row>
    <row r="622" spans="15:15" x14ac:dyDescent="0.25">
      <c r="O622" s="76"/>
    </row>
    <row r="623" spans="15:15" x14ac:dyDescent="0.25">
      <c r="O623" s="76"/>
    </row>
    <row r="624" spans="15:15" x14ac:dyDescent="0.25">
      <c r="O624" s="76"/>
    </row>
    <row r="625" spans="15:15" x14ac:dyDescent="0.25">
      <c r="O625" s="76"/>
    </row>
    <row r="626" spans="15:15" x14ac:dyDescent="0.25">
      <c r="O626" s="76"/>
    </row>
    <row r="627" spans="15:15" x14ac:dyDescent="0.25">
      <c r="O627" s="76"/>
    </row>
    <row r="628" spans="15:15" x14ac:dyDescent="0.25">
      <c r="O628" s="76"/>
    </row>
    <row r="629" spans="15:15" x14ac:dyDescent="0.25">
      <c r="O629" s="76"/>
    </row>
    <row r="630" spans="15:15" x14ac:dyDescent="0.25">
      <c r="O630" s="76"/>
    </row>
    <row r="631" spans="15:15" x14ac:dyDescent="0.25">
      <c r="O631" s="76"/>
    </row>
    <row r="632" spans="15:15" x14ac:dyDescent="0.25">
      <c r="O632" s="76"/>
    </row>
    <row r="633" spans="15:15" x14ac:dyDescent="0.25">
      <c r="O633" s="76"/>
    </row>
    <row r="634" spans="15:15" x14ac:dyDescent="0.25">
      <c r="O634" s="76"/>
    </row>
    <row r="635" spans="15:15" x14ac:dyDescent="0.25">
      <c r="O635" s="76"/>
    </row>
    <row r="636" spans="15:15" x14ac:dyDescent="0.25">
      <c r="O636" s="76"/>
    </row>
    <row r="637" spans="15:15" x14ac:dyDescent="0.25">
      <c r="O637" s="76"/>
    </row>
    <row r="638" spans="15:15" x14ac:dyDescent="0.25">
      <c r="O638" s="76"/>
    </row>
    <row r="639" spans="15:15" x14ac:dyDescent="0.25">
      <c r="O639" s="76"/>
    </row>
    <row r="640" spans="15:15" x14ac:dyDescent="0.25">
      <c r="O640" s="76"/>
    </row>
    <row r="641" spans="15:15" x14ac:dyDescent="0.25">
      <c r="O641" s="76"/>
    </row>
    <row r="642" spans="15:15" x14ac:dyDescent="0.25">
      <c r="O642" s="76"/>
    </row>
    <row r="643" spans="15:15" x14ac:dyDescent="0.25">
      <c r="O643" s="76"/>
    </row>
    <row r="644" spans="15:15" x14ac:dyDescent="0.25">
      <c r="O644" s="76"/>
    </row>
    <row r="645" spans="15:15" x14ac:dyDescent="0.25">
      <c r="O645" s="76"/>
    </row>
    <row r="646" spans="15:15" x14ac:dyDescent="0.25">
      <c r="O646" s="76"/>
    </row>
    <row r="647" spans="15:15" x14ac:dyDescent="0.25">
      <c r="O647" s="76"/>
    </row>
    <row r="648" spans="15:15" x14ac:dyDescent="0.25">
      <c r="O648" s="76"/>
    </row>
    <row r="649" spans="15:15" x14ac:dyDescent="0.25">
      <c r="O649" s="76"/>
    </row>
    <row r="650" spans="15:15" x14ac:dyDescent="0.25">
      <c r="O650" s="76"/>
    </row>
    <row r="651" spans="15:15" x14ac:dyDescent="0.25">
      <c r="O651" s="76"/>
    </row>
    <row r="652" spans="15:15" x14ac:dyDescent="0.25">
      <c r="O652" s="76"/>
    </row>
    <row r="653" spans="15:15" x14ac:dyDescent="0.25">
      <c r="O653" s="76"/>
    </row>
    <row r="654" spans="15:15" x14ac:dyDescent="0.25">
      <c r="O654" s="76"/>
    </row>
    <row r="655" spans="15:15" x14ac:dyDescent="0.25">
      <c r="O655" s="76"/>
    </row>
    <row r="656" spans="15:15" x14ac:dyDescent="0.25">
      <c r="O656" s="76"/>
    </row>
    <row r="657" spans="15:15" x14ac:dyDescent="0.25">
      <c r="O657" s="76"/>
    </row>
    <row r="658" spans="15:15" x14ac:dyDescent="0.25">
      <c r="O658" s="76"/>
    </row>
    <row r="659" spans="15:15" x14ac:dyDescent="0.25">
      <c r="O659" s="76"/>
    </row>
    <row r="660" spans="15:15" x14ac:dyDescent="0.25">
      <c r="O660" s="76"/>
    </row>
    <row r="661" spans="15:15" x14ac:dyDescent="0.25">
      <c r="O661" s="76"/>
    </row>
    <row r="662" spans="15:15" x14ac:dyDescent="0.25">
      <c r="O662" s="76"/>
    </row>
    <row r="663" spans="15:15" x14ac:dyDescent="0.25">
      <c r="O663" s="76"/>
    </row>
    <row r="664" spans="15:15" x14ac:dyDescent="0.25">
      <c r="O664" s="76"/>
    </row>
    <row r="665" spans="15:15" x14ac:dyDescent="0.25">
      <c r="O665" s="76"/>
    </row>
    <row r="666" spans="15:15" x14ac:dyDescent="0.25">
      <c r="O666" s="76"/>
    </row>
    <row r="667" spans="15:15" x14ac:dyDescent="0.25">
      <c r="O667" s="76"/>
    </row>
    <row r="668" spans="15:15" x14ac:dyDescent="0.25">
      <c r="O668" s="76"/>
    </row>
    <row r="669" spans="15:15" x14ac:dyDescent="0.25">
      <c r="O669" s="76"/>
    </row>
    <row r="670" spans="15:15" x14ac:dyDescent="0.25">
      <c r="O670" s="76"/>
    </row>
    <row r="671" spans="15:15" x14ac:dyDescent="0.25">
      <c r="O671" s="76"/>
    </row>
    <row r="672" spans="15:15" x14ac:dyDescent="0.25">
      <c r="O672" s="76"/>
    </row>
    <row r="673" spans="15:15" x14ac:dyDescent="0.25">
      <c r="O673" s="76"/>
    </row>
    <row r="674" spans="15:15" x14ac:dyDescent="0.25">
      <c r="O674" s="76"/>
    </row>
    <row r="675" spans="15:15" x14ac:dyDescent="0.25">
      <c r="O675" s="76"/>
    </row>
    <row r="676" spans="15:15" x14ac:dyDescent="0.25">
      <c r="O676" s="76"/>
    </row>
    <row r="677" spans="15:15" x14ac:dyDescent="0.25">
      <c r="O677" s="76"/>
    </row>
    <row r="678" spans="15:15" x14ac:dyDescent="0.25">
      <c r="O678" s="76"/>
    </row>
    <row r="679" spans="15:15" x14ac:dyDescent="0.25">
      <c r="O679" s="76"/>
    </row>
    <row r="680" spans="15:15" x14ac:dyDescent="0.25">
      <c r="O680" s="76"/>
    </row>
    <row r="681" spans="15:15" x14ac:dyDescent="0.25">
      <c r="O681" s="76"/>
    </row>
    <row r="682" spans="15:15" x14ac:dyDescent="0.25">
      <c r="O682" s="76"/>
    </row>
    <row r="683" spans="15:15" x14ac:dyDescent="0.25">
      <c r="O683" s="76"/>
    </row>
    <row r="684" spans="15:15" x14ac:dyDescent="0.25">
      <c r="O684" s="76"/>
    </row>
    <row r="685" spans="15:15" x14ac:dyDescent="0.25">
      <c r="O685" s="76"/>
    </row>
    <row r="686" spans="15:15" x14ac:dyDescent="0.25">
      <c r="O686" s="76"/>
    </row>
    <row r="687" spans="15:15" x14ac:dyDescent="0.25">
      <c r="O687" s="76"/>
    </row>
    <row r="688" spans="15:15" x14ac:dyDescent="0.25">
      <c r="O688" s="76"/>
    </row>
    <row r="689" spans="15:15" x14ac:dyDescent="0.25">
      <c r="O689" s="76"/>
    </row>
    <row r="690" spans="15:15" x14ac:dyDescent="0.25">
      <c r="O690" s="76"/>
    </row>
    <row r="691" spans="15:15" x14ac:dyDescent="0.25">
      <c r="O691" s="76"/>
    </row>
    <row r="692" spans="15:15" x14ac:dyDescent="0.25">
      <c r="O692" s="76"/>
    </row>
    <row r="693" spans="15:15" x14ac:dyDescent="0.25">
      <c r="O693" s="76"/>
    </row>
    <row r="694" spans="15:15" x14ac:dyDescent="0.25">
      <c r="O694" s="76"/>
    </row>
    <row r="695" spans="15:15" x14ac:dyDescent="0.25">
      <c r="O695" s="76"/>
    </row>
    <row r="696" spans="15:15" x14ac:dyDescent="0.25">
      <c r="O696" s="76"/>
    </row>
    <row r="697" spans="15:15" x14ac:dyDescent="0.25">
      <c r="O697" s="76"/>
    </row>
    <row r="698" spans="15:15" x14ac:dyDescent="0.25">
      <c r="O698" s="76"/>
    </row>
    <row r="699" spans="15:15" x14ac:dyDescent="0.25">
      <c r="O699" s="76"/>
    </row>
    <row r="700" spans="15:15" x14ac:dyDescent="0.25">
      <c r="O700" s="76"/>
    </row>
    <row r="701" spans="15:15" x14ac:dyDescent="0.25">
      <c r="O701" s="76"/>
    </row>
    <row r="702" spans="15:15" x14ac:dyDescent="0.25">
      <c r="O702" s="76"/>
    </row>
    <row r="703" spans="15:15" x14ac:dyDescent="0.25">
      <c r="O703" s="76"/>
    </row>
    <row r="704" spans="15:15" x14ac:dyDescent="0.25">
      <c r="O704" s="76"/>
    </row>
    <row r="705" spans="15:15" x14ac:dyDescent="0.25">
      <c r="O705" s="76"/>
    </row>
    <row r="706" spans="15:15" x14ac:dyDescent="0.25">
      <c r="O706" s="76"/>
    </row>
    <row r="707" spans="15:15" x14ac:dyDescent="0.25">
      <c r="O707" s="76"/>
    </row>
    <row r="708" spans="15:15" x14ac:dyDescent="0.25">
      <c r="O708" s="76"/>
    </row>
    <row r="709" spans="15:15" x14ac:dyDescent="0.25">
      <c r="O709" s="76"/>
    </row>
    <row r="710" spans="15:15" x14ac:dyDescent="0.25">
      <c r="O710" s="76"/>
    </row>
    <row r="711" spans="15:15" x14ac:dyDescent="0.25">
      <c r="O711" s="76"/>
    </row>
    <row r="712" spans="15:15" x14ac:dyDescent="0.25">
      <c r="O712" s="76"/>
    </row>
    <row r="713" spans="15:15" x14ac:dyDescent="0.25">
      <c r="O713" s="76"/>
    </row>
    <row r="714" spans="15:15" x14ac:dyDescent="0.25">
      <c r="O714" s="76"/>
    </row>
    <row r="715" spans="15:15" x14ac:dyDescent="0.25">
      <c r="O715" s="76"/>
    </row>
    <row r="716" spans="15:15" x14ac:dyDescent="0.25">
      <c r="O716" s="76"/>
    </row>
    <row r="717" spans="15:15" x14ac:dyDescent="0.25">
      <c r="O717" s="76"/>
    </row>
    <row r="718" spans="15:15" x14ac:dyDescent="0.25">
      <c r="O718" s="76"/>
    </row>
    <row r="719" spans="15:15" x14ac:dyDescent="0.25">
      <c r="O719" s="76"/>
    </row>
    <row r="720" spans="15:15" x14ac:dyDescent="0.25">
      <c r="O720" s="76"/>
    </row>
    <row r="721" spans="15:15" x14ac:dyDescent="0.25">
      <c r="O721" s="76"/>
    </row>
    <row r="722" spans="15:15" x14ac:dyDescent="0.25">
      <c r="O722" s="76"/>
    </row>
    <row r="723" spans="15:15" x14ac:dyDescent="0.25">
      <c r="O723" s="76"/>
    </row>
    <row r="724" spans="15:15" x14ac:dyDescent="0.25">
      <c r="O724" s="76"/>
    </row>
    <row r="725" spans="15:15" x14ac:dyDescent="0.25">
      <c r="O725" s="76"/>
    </row>
    <row r="726" spans="15:15" x14ac:dyDescent="0.25">
      <c r="O726" s="76"/>
    </row>
    <row r="727" spans="15:15" x14ac:dyDescent="0.25">
      <c r="O727" s="76"/>
    </row>
    <row r="728" spans="15:15" x14ac:dyDescent="0.25">
      <c r="O728" s="76"/>
    </row>
    <row r="729" spans="15:15" x14ac:dyDescent="0.25">
      <c r="O729" s="76"/>
    </row>
    <row r="730" spans="15:15" x14ac:dyDescent="0.25">
      <c r="O730" s="76"/>
    </row>
    <row r="731" spans="15:15" x14ac:dyDescent="0.25">
      <c r="O731" s="76"/>
    </row>
    <row r="732" spans="15:15" x14ac:dyDescent="0.25">
      <c r="O732" s="76"/>
    </row>
    <row r="733" spans="15:15" x14ac:dyDescent="0.25">
      <c r="O733" s="76"/>
    </row>
    <row r="734" spans="15:15" x14ac:dyDescent="0.25">
      <c r="O734" s="76"/>
    </row>
    <row r="735" spans="15:15" x14ac:dyDescent="0.25">
      <c r="O735" s="76"/>
    </row>
    <row r="736" spans="15:15" x14ac:dyDescent="0.25">
      <c r="O736" s="76"/>
    </row>
    <row r="737" spans="15:15" x14ac:dyDescent="0.25">
      <c r="O737" s="76"/>
    </row>
    <row r="738" spans="15:15" x14ac:dyDescent="0.25">
      <c r="O738" s="76"/>
    </row>
    <row r="739" spans="15:15" x14ac:dyDescent="0.25">
      <c r="O739" s="76"/>
    </row>
    <row r="740" spans="15:15" x14ac:dyDescent="0.25">
      <c r="O740" s="76"/>
    </row>
    <row r="741" spans="15:15" x14ac:dyDescent="0.25">
      <c r="O741" s="76"/>
    </row>
    <row r="742" spans="15:15" x14ac:dyDescent="0.25">
      <c r="O742" s="76"/>
    </row>
    <row r="743" spans="15:15" x14ac:dyDescent="0.25">
      <c r="O743" s="76"/>
    </row>
    <row r="744" spans="15:15" x14ac:dyDescent="0.25">
      <c r="O744" s="76"/>
    </row>
    <row r="745" spans="15:15" x14ac:dyDescent="0.25">
      <c r="O745" s="76"/>
    </row>
    <row r="746" spans="15:15" x14ac:dyDescent="0.25">
      <c r="O746" s="76"/>
    </row>
    <row r="747" spans="15:15" x14ac:dyDescent="0.25">
      <c r="O747" s="76"/>
    </row>
    <row r="748" spans="15:15" x14ac:dyDescent="0.25">
      <c r="O748" s="76"/>
    </row>
    <row r="749" spans="15:15" x14ac:dyDescent="0.25">
      <c r="O749" s="76"/>
    </row>
    <row r="750" spans="15:15" x14ac:dyDescent="0.25">
      <c r="O750" s="76"/>
    </row>
    <row r="751" spans="15:15" x14ac:dyDescent="0.25">
      <c r="O751" s="76"/>
    </row>
    <row r="752" spans="15:15" x14ac:dyDescent="0.25">
      <c r="O752" s="76"/>
    </row>
    <row r="753" spans="15:15" x14ac:dyDescent="0.25">
      <c r="O753" s="76"/>
    </row>
    <row r="754" spans="15:15" x14ac:dyDescent="0.25">
      <c r="O754" s="76"/>
    </row>
    <row r="755" spans="15:15" x14ac:dyDescent="0.25">
      <c r="O755" s="76"/>
    </row>
    <row r="756" spans="15:15" x14ac:dyDescent="0.25">
      <c r="O756" s="76"/>
    </row>
    <row r="757" spans="15:15" x14ac:dyDescent="0.25">
      <c r="O757" s="76"/>
    </row>
    <row r="758" spans="15:15" x14ac:dyDescent="0.25">
      <c r="O758" s="76"/>
    </row>
    <row r="759" spans="15:15" x14ac:dyDescent="0.25">
      <c r="O759" s="76"/>
    </row>
    <row r="760" spans="15:15" x14ac:dyDescent="0.25">
      <c r="O760" s="76"/>
    </row>
    <row r="761" spans="15:15" x14ac:dyDescent="0.25">
      <c r="O761" s="76"/>
    </row>
    <row r="762" spans="15:15" x14ac:dyDescent="0.25">
      <c r="O762" s="76"/>
    </row>
    <row r="763" spans="15:15" x14ac:dyDescent="0.25">
      <c r="O763" s="76"/>
    </row>
    <row r="764" spans="15:15" x14ac:dyDescent="0.25">
      <c r="O764" s="76"/>
    </row>
    <row r="765" spans="15:15" x14ac:dyDescent="0.25">
      <c r="O765" s="76"/>
    </row>
    <row r="766" spans="15:15" x14ac:dyDescent="0.25">
      <c r="O766" s="76"/>
    </row>
    <row r="767" spans="15:15" x14ac:dyDescent="0.25">
      <c r="O767" s="76"/>
    </row>
    <row r="768" spans="15:15" x14ac:dyDescent="0.25">
      <c r="O768" s="76"/>
    </row>
    <row r="769" spans="15:15" x14ac:dyDescent="0.25">
      <c r="O769" s="76"/>
    </row>
    <row r="770" spans="15:15" x14ac:dyDescent="0.25">
      <c r="O770" s="76"/>
    </row>
    <row r="771" spans="15:15" x14ac:dyDescent="0.25">
      <c r="O771" s="76"/>
    </row>
    <row r="772" spans="15:15" x14ac:dyDescent="0.25">
      <c r="O772" s="76"/>
    </row>
    <row r="773" spans="15:15" x14ac:dyDescent="0.25">
      <c r="O773" s="76"/>
    </row>
    <row r="774" spans="15:15" x14ac:dyDescent="0.25">
      <c r="O774" s="76"/>
    </row>
    <row r="775" spans="15:15" x14ac:dyDescent="0.25">
      <c r="O775" s="76"/>
    </row>
    <row r="776" spans="15:15" x14ac:dyDescent="0.25">
      <c r="O776" s="76"/>
    </row>
    <row r="777" spans="15:15" x14ac:dyDescent="0.25">
      <c r="O777" s="76"/>
    </row>
    <row r="778" spans="15:15" x14ac:dyDescent="0.25">
      <c r="O778" s="76"/>
    </row>
    <row r="779" spans="15:15" x14ac:dyDescent="0.25">
      <c r="O779" s="76"/>
    </row>
    <row r="780" spans="15:15" x14ac:dyDescent="0.25">
      <c r="O780" s="76"/>
    </row>
    <row r="781" spans="15:15" x14ac:dyDescent="0.25">
      <c r="O781" s="76"/>
    </row>
    <row r="782" spans="15:15" x14ac:dyDescent="0.25">
      <c r="O782" s="76"/>
    </row>
    <row r="783" spans="15:15" x14ac:dyDescent="0.25">
      <c r="O783" s="76"/>
    </row>
    <row r="784" spans="15:15" x14ac:dyDescent="0.25">
      <c r="O784" s="76"/>
    </row>
    <row r="785" spans="15:15" x14ac:dyDescent="0.25">
      <c r="O785" s="76"/>
    </row>
    <row r="786" spans="15:15" x14ac:dyDescent="0.25">
      <c r="O786" s="76"/>
    </row>
    <row r="787" spans="15:15" x14ac:dyDescent="0.25">
      <c r="O787" s="76"/>
    </row>
    <row r="788" spans="15:15" x14ac:dyDescent="0.25">
      <c r="O788" s="76"/>
    </row>
    <row r="789" spans="15:15" x14ac:dyDescent="0.25">
      <c r="O789" s="76"/>
    </row>
    <row r="790" spans="15:15" x14ac:dyDescent="0.25">
      <c r="O790" s="76"/>
    </row>
    <row r="791" spans="15:15" x14ac:dyDescent="0.25">
      <c r="O791" s="76"/>
    </row>
    <row r="792" spans="15:15" x14ac:dyDescent="0.25">
      <c r="O792" s="76"/>
    </row>
    <row r="793" spans="15:15" x14ac:dyDescent="0.25">
      <c r="O793" s="76"/>
    </row>
    <row r="794" spans="15:15" x14ac:dyDescent="0.25">
      <c r="O794" s="76"/>
    </row>
    <row r="795" spans="15:15" x14ac:dyDescent="0.25">
      <c r="O795" s="76"/>
    </row>
    <row r="796" spans="15:15" x14ac:dyDescent="0.25">
      <c r="O796" s="76"/>
    </row>
    <row r="797" spans="15:15" x14ac:dyDescent="0.25">
      <c r="O797" s="76"/>
    </row>
    <row r="798" spans="15:15" x14ac:dyDescent="0.25">
      <c r="O798" s="76"/>
    </row>
    <row r="799" spans="15:15" x14ac:dyDescent="0.25">
      <c r="O799" s="76"/>
    </row>
    <row r="800" spans="15:15" x14ac:dyDescent="0.25">
      <c r="O800" s="76"/>
    </row>
    <row r="801" spans="15:15" x14ac:dyDescent="0.25">
      <c r="O801" s="76"/>
    </row>
    <row r="802" spans="15:15" x14ac:dyDescent="0.25">
      <c r="O802" s="76"/>
    </row>
    <row r="803" spans="15:15" x14ac:dyDescent="0.25">
      <c r="O803" s="76"/>
    </row>
    <row r="804" spans="15:15" x14ac:dyDescent="0.25">
      <c r="O804" s="76"/>
    </row>
    <row r="805" spans="15:15" x14ac:dyDescent="0.25">
      <c r="O805" s="76"/>
    </row>
    <row r="806" spans="15:15" x14ac:dyDescent="0.25">
      <c r="O806" s="76"/>
    </row>
    <row r="807" spans="15:15" x14ac:dyDescent="0.25">
      <c r="O807" s="76"/>
    </row>
    <row r="808" spans="15:15" x14ac:dyDescent="0.25">
      <c r="O808" s="76"/>
    </row>
    <row r="809" spans="15:15" x14ac:dyDescent="0.25">
      <c r="O809" s="76"/>
    </row>
    <row r="810" spans="15:15" x14ac:dyDescent="0.25">
      <c r="O810" s="76"/>
    </row>
    <row r="811" spans="15:15" x14ac:dyDescent="0.25">
      <c r="O811" s="76"/>
    </row>
    <row r="812" spans="15:15" x14ac:dyDescent="0.25">
      <c r="O812" s="76"/>
    </row>
    <row r="813" spans="15:15" x14ac:dyDescent="0.25">
      <c r="O813" s="76"/>
    </row>
    <row r="814" spans="15:15" x14ac:dyDescent="0.25">
      <c r="O814" s="76"/>
    </row>
    <row r="815" spans="15:15" x14ac:dyDescent="0.25">
      <c r="O815" s="76"/>
    </row>
    <row r="816" spans="15:15" x14ac:dyDescent="0.25">
      <c r="O816" s="76"/>
    </row>
    <row r="817" spans="15:15" x14ac:dyDescent="0.25">
      <c r="O817" s="76"/>
    </row>
    <row r="818" spans="15:15" x14ac:dyDescent="0.25">
      <c r="O818" s="76"/>
    </row>
    <row r="819" spans="15:15" x14ac:dyDescent="0.25">
      <c r="O819" s="76"/>
    </row>
    <row r="820" spans="15:15" x14ac:dyDescent="0.25">
      <c r="O820" s="76"/>
    </row>
    <row r="821" spans="15:15" x14ac:dyDescent="0.25">
      <c r="O821" s="76"/>
    </row>
    <row r="822" spans="15:15" x14ac:dyDescent="0.25">
      <c r="O822" s="76"/>
    </row>
    <row r="823" spans="15:15" x14ac:dyDescent="0.25">
      <c r="O823" s="76"/>
    </row>
    <row r="824" spans="15:15" x14ac:dyDescent="0.25">
      <c r="O824" s="76"/>
    </row>
    <row r="825" spans="15:15" x14ac:dyDescent="0.25">
      <c r="O825" s="76"/>
    </row>
    <row r="826" spans="15:15" x14ac:dyDescent="0.25">
      <c r="O826" s="76"/>
    </row>
    <row r="827" spans="15:15" x14ac:dyDescent="0.25">
      <c r="O827" s="76"/>
    </row>
    <row r="828" spans="15:15" x14ac:dyDescent="0.25">
      <c r="O828" s="76"/>
    </row>
    <row r="829" spans="15:15" x14ac:dyDescent="0.25">
      <c r="O829" s="76"/>
    </row>
    <row r="830" spans="15:15" x14ac:dyDescent="0.25">
      <c r="O830" s="76"/>
    </row>
    <row r="831" spans="15:15" x14ac:dyDescent="0.25">
      <c r="O831" s="76"/>
    </row>
    <row r="832" spans="15:15" x14ac:dyDescent="0.25">
      <c r="O832" s="76"/>
    </row>
    <row r="833" spans="15:15" x14ac:dyDescent="0.25">
      <c r="O833" s="76"/>
    </row>
    <row r="834" spans="15:15" x14ac:dyDescent="0.25">
      <c r="O834" s="76"/>
    </row>
    <row r="835" spans="15:15" x14ac:dyDescent="0.25">
      <c r="O835" s="76"/>
    </row>
    <row r="836" spans="15:15" x14ac:dyDescent="0.25">
      <c r="O836" s="76"/>
    </row>
    <row r="837" spans="15:15" x14ac:dyDescent="0.25">
      <c r="O837" s="76"/>
    </row>
    <row r="838" spans="15:15" x14ac:dyDescent="0.25">
      <c r="O838" s="76"/>
    </row>
    <row r="839" spans="15:15" x14ac:dyDescent="0.25">
      <c r="O839" s="76"/>
    </row>
    <row r="840" spans="15:15" x14ac:dyDescent="0.25">
      <c r="O840" s="76"/>
    </row>
    <row r="841" spans="15:15" x14ac:dyDescent="0.25">
      <c r="O841" s="76"/>
    </row>
    <row r="842" spans="15:15" x14ac:dyDescent="0.25">
      <c r="O842" s="76"/>
    </row>
    <row r="843" spans="15:15" x14ac:dyDescent="0.25">
      <c r="O843" s="76"/>
    </row>
    <row r="844" spans="15:15" x14ac:dyDescent="0.25">
      <c r="O844" s="76"/>
    </row>
    <row r="845" spans="15:15" x14ac:dyDescent="0.25">
      <c r="O845" s="76"/>
    </row>
    <row r="846" spans="15:15" x14ac:dyDescent="0.25">
      <c r="O846" s="76"/>
    </row>
    <row r="847" spans="15:15" x14ac:dyDescent="0.25">
      <c r="O847" s="76"/>
    </row>
    <row r="848" spans="15:15" x14ac:dyDescent="0.25">
      <c r="O848" s="76"/>
    </row>
    <row r="849" spans="15:15" x14ac:dyDescent="0.25">
      <c r="O849" s="76"/>
    </row>
    <row r="850" spans="15:15" x14ac:dyDescent="0.25">
      <c r="O850" s="76"/>
    </row>
    <row r="851" spans="15:15" x14ac:dyDescent="0.25">
      <c r="O851" s="76"/>
    </row>
    <row r="852" spans="15:15" x14ac:dyDescent="0.25">
      <c r="O852" s="76"/>
    </row>
    <row r="853" spans="15:15" x14ac:dyDescent="0.25">
      <c r="O853" s="76"/>
    </row>
    <row r="854" spans="15:15" x14ac:dyDescent="0.25">
      <c r="O854" s="76"/>
    </row>
    <row r="855" spans="15:15" x14ac:dyDescent="0.25">
      <c r="O855" s="76"/>
    </row>
    <row r="856" spans="15:15" x14ac:dyDescent="0.25">
      <c r="O856" s="76"/>
    </row>
    <row r="857" spans="15:15" x14ac:dyDescent="0.25">
      <c r="O857" s="76"/>
    </row>
    <row r="858" spans="15:15" x14ac:dyDescent="0.25">
      <c r="O858" s="76"/>
    </row>
    <row r="859" spans="15:15" x14ac:dyDescent="0.25">
      <c r="O859" s="76"/>
    </row>
    <row r="860" spans="15:15" x14ac:dyDescent="0.25">
      <c r="O860" s="76"/>
    </row>
    <row r="861" spans="15:15" x14ac:dyDescent="0.25">
      <c r="O861" s="76"/>
    </row>
    <row r="862" spans="15:15" x14ac:dyDescent="0.25">
      <c r="O862" s="76"/>
    </row>
    <row r="863" spans="15:15" x14ac:dyDescent="0.25">
      <c r="O863" s="76"/>
    </row>
    <row r="864" spans="15:15" x14ac:dyDescent="0.25">
      <c r="O864" s="76"/>
    </row>
    <row r="865" spans="15:15" x14ac:dyDescent="0.25">
      <c r="O865" s="76"/>
    </row>
    <row r="866" spans="15:15" x14ac:dyDescent="0.25">
      <c r="O866" s="76"/>
    </row>
    <row r="867" spans="15:15" x14ac:dyDescent="0.25">
      <c r="O867" s="76"/>
    </row>
    <row r="868" spans="15:15" x14ac:dyDescent="0.25">
      <c r="O868" s="76"/>
    </row>
    <row r="869" spans="15:15" x14ac:dyDescent="0.25">
      <c r="O869" s="76"/>
    </row>
    <row r="870" spans="15:15" x14ac:dyDescent="0.25">
      <c r="O870" s="76"/>
    </row>
    <row r="871" spans="15:15" x14ac:dyDescent="0.25">
      <c r="O871" s="76"/>
    </row>
    <row r="872" spans="15:15" x14ac:dyDescent="0.25">
      <c r="O872" s="76"/>
    </row>
    <row r="873" spans="15:15" x14ac:dyDescent="0.25">
      <c r="O873" s="76"/>
    </row>
    <row r="874" spans="15:15" x14ac:dyDescent="0.25">
      <c r="O874" s="76"/>
    </row>
    <row r="875" spans="15:15" x14ac:dyDescent="0.25">
      <c r="O875" s="76"/>
    </row>
    <row r="876" spans="15:15" x14ac:dyDescent="0.25">
      <c r="O876" s="76"/>
    </row>
    <row r="877" spans="15:15" x14ac:dyDescent="0.25">
      <c r="O877" s="76"/>
    </row>
    <row r="878" spans="15:15" x14ac:dyDescent="0.25">
      <c r="O878" s="76"/>
    </row>
    <row r="879" spans="15:15" x14ac:dyDescent="0.25">
      <c r="O879" s="76"/>
    </row>
    <row r="880" spans="15:15" x14ac:dyDescent="0.25">
      <c r="O880" s="76"/>
    </row>
    <row r="881" spans="15:15" x14ac:dyDescent="0.25">
      <c r="O881" s="76"/>
    </row>
    <row r="882" spans="15:15" x14ac:dyDescent="0.25">
      <c r="O882" s="76"/>
    </row>
    <row r="883" spans="15:15" x14ac:dyDescent="0.25">
      <c r="O883" s="76"/>
    </row>
    <row r="884" spans="15:15" x14ac:dyDescent="0.25">
      <c r="O884" s="76"/>
    </row>
    <row r="885" spans="15:15" x14ac:dyDescent="0.25">
      <c r="O885" s="76"/>
    </row>
    <row r="886" spans="15:15" x14ac:dyDescent="0.25">
      <c r="O886" s="76"/>
    </row>
    <row r="887" spans="15:15" x14ac:dyDescent="0.25">
      <c r="O887" s="76"/>
    </row>
    <row r="888" spans="15:15" x14ac:dyDescent="0.25">
      <c r="O888" s="76"/>
    </row>
    <row r="889" spans="15:15" x14ac:dyDescent="0.25">
      <c r="O889" s="76"/>
    </row>
    <row r="890" spans="15:15" x14ac:dyDescent="0.25">
      <c r="O890" s="76"/>
    </row>
    <row r="891" spans="15:15" x14ac:dyDescent="0.25">
      <c r="O891" s="76"/>
    </row>
    <row r="892" spans="15:15" x14ac:dyDescent="0.25">
      <c r="O892" s="76"/>
    </row>
    <row r="893" spans="15:15" x14ac:dyDescent="0.25">
      <c r="O893" s="76"/>
    </row>
    <row r="894" spans="15:15" x14ac:dyDescent="0.25">
      <c r="O894" s="76"/>
    </row>
    <row r="895" spans="15:15" x14ac:dyDescent="0.25">
      <c r="O895" s="76"/>
    </row>
    <row r="896" spans="15:15" x14ac:dyDescent="0.25">
      <c r="O896" s="76"/>
    </row>
    <row r="897" spans="15:15" x14ac:dyDescent="0.25">
      <c r="O897" s="76"/>
    </row>
    <row r="898" spans="15:15" x14ac:dyDescent="0.25">
      <c r="O898" s="76"/>
    </row>
    <row r="899" spans="15:15" x14ac:dyDescent="0.25">
      <c r="O899" s="76"/>
    </row>
    <row r="900" spans="15:15" x14ac:dyDescent="0.25">
      <c r="O900" s="76"/>
    </row>
    <row r="901" spans="15:15" x14ac:dyDescent="0.25">
      <c r="O901" s="76"/>
    </row>
    <row r="902" spans="15:15" x14ac:dyDescent="0.25">
      <c r="O902" s="76"/>
    </row>
    <row r="903" spans="15:15" x14ac:dyDescent="0.25">
      <c r="O903" s="76"/>
    </row>
    <row r="904" spans="15:15" x14ac:dyDescent="0.25">
      <c r="O904" s="76"/>
    </row>
    <row r="905" spans="15:15" x14ac:dyDescent="0.25">
      <c r="O905" s="76"/>
    </row>
    <row r="906" spans="15:15" x14ac:dyDescent="0.25">
      <c r="O906" s="76"/>
    </row>
    <row r="907" spans="15:15" x14ac:dyDescent="0.25">
      <c r="O907" s="76"/>
    </row>
    <row r="908" spans="15:15" x14ac:dyDescent="0.25">
      <c r="O908" s="76"/>
    </row>
    <row r="909" spans="15:15" x14ac:dyDescent="0.25">
      <c r="O909" s="76"/>
    </row>
    <row r="910" spans="15:15" x14ac:dyDescent="0.25">
      <c r="O910" s="76"/>
    </row>
    <row r="911" spans="15:15" x14ac:dyDescent="0.25">
      <c r="O911" s="76"/>
    </row>
    <row r="912" spans="15:15" x14ac:dyDescent="0.25">
      <c r="O912" s="76"/>
    </row>
    <row r="913" spans="15:15" x14ac:dyDescent="0.25">
      <c r="O913" s="76"/>
    </row>
    <row r="914" spans="15:15" x14ac:dyDescent="0.25">
      <c r="O914" s="76"/>
    </row>
    <row r="915" spans="15:15" x14ac:dyDescent="0.25">
      <c r="O915" s="76"/>
    </row>
    <row r="916" spans="15:15" x14ac:dyDescent="0.25">
      <c r="O916" s="76"/>
    </row>
    <row r="917" spans="15:15" x14ac:dyDescent="0.25">
      <c r="O917" s="76"/>
    </row>
    <row r="918" spans="15:15" x14ac:dyDescent="0.25">
      <c r="O918" s="76"/>
    </row>
    <row r="919" spans="15:15" x14ac:dyDescent="0.25">
      <c r="O919" s="76"/>
    </row>
    <row r="920" spans="15:15" x14ac:dyDescent="0.25">
      <c r="O920" s="76"/>
    </row>
    <row r="921" spans="15:15" x14ac:dyDescent="0.25">
      <c r="O921" s="76"/>
    </row>
    <row r="922" spans="15:15" x14ac:dyDescent="0.25">
      <c r="O922" s="76"/>
    </row>
    <row r="923" spans="15:15" x14ac:dyDescent="0.25">
      <c r="O923" s="76"/>
    </row>
    <row r="924" spans="15:15" x14ac:dyDescent="0.25">
      <c r="O924" s="76"/>
    </row>
    <row r="925" spans="15:15" x14ac:dyDescent="0.25">
      <c r="O925" s="76"/>
    </row>
    <row r="926" spans="15:15" x14ac:dyDescent="0.25">
      <c r="O926" s="76"/>
    </row>
    <row r="927" spans="15:15" x14ac:dyDescent="0.25">
      <c r="O927" s="76"/>
    </row>
    <row r="928" spans="15:15" x14ac:dyDescent="0.25">
      <c r="O928" s="76"/>
    </row>
    <row r="929" spans="15:15" x14ac:dyDescent="0.25">
      <c r="O929" s="76"/>
    </row>
    <row r="930" spans="15:15" x14ac:dyDescent="0.25">
      <c r="O930" s="76"/>
    </row>
    <row r="931" spans="15:15" x14ac:dyDescent="0.25">
      <c r="O931" s="76"/>
    </row>
    <row r="932" spans="15:15" x14ac:dyDescent="0.25">
      <c r="O932" s="76"/>
    </row>
    <row r="933" spans="15:15" x14ac:dyDescent="0.25">
      <c r="O933" s="76"/>
    </row>
    <row r="934" spans="15:15" x14ac:dyDescent="0.25">
      <c r="O934" s="76"/>
    </row>
    <row r="935" spans="15:15" x14ac:dyDescent="0.25">
      <c r="O935" s="76"/>
    </row>
    <row r="936" spans="15:15" x14ac:dyDescent="0.25">
      <c r="O936" s="76"/>
    </row>
    <row r="937" spans="15:15" x14ac:dyDescent="0.25">
      <c r="O937" s="76"/>
    </row>
    <row r="938" spans="15:15" x14ac:dyDescent="0.25">
      <c r="O938" s="76"/>
    </row>
    <row r="939" spans="15:15" x14ac:dyDescent="0.25">
      <c r="O939" s="76"/>
    </row>
    <row r="940" spans="15:15" x14ac:dyDescent="0.25">
      <c r="O940" s="76"/>
    </row>
    <row r="941" spans="15:15" x14ac:dyDescent="0.25">
      <c r="O941" s="76"/>
    </row>
    <row r="942" spans="15:15" x14ac:dyDescent="0.25">
      <c r="O942" s="76"/>
    </row>
    <row r="943" spans="15:15" x14ac:dyDescent="0.25">
      <c r="O943" s="76"/>
    </row>
    <row r="944" spans="15:15" x14ac:dyDescent="0.25">
      <c r="O944" s="76"/>
    </row>
    <row r="945" spans="15:15" x14ac:dyDescent="0.25">
      <c r="O945" s="76"/>
    </row>
    <row r="946" spans="15:15" x14ac:dyDescent="0.25">
      <c r="O946" s="76"/>
    </row>
    <row r="947" spans="15:15" x14ac:dyDescent="0.25">
      <c r="O947" s="76"/>
    </row>
    <row r="948" spans="15:15" x14ac:dyDescent="0.25">
      <c r="O948" s="76"/>
    </row>
    <row r="949" spans="15:15" x14ac:dyDescent="0.25">
      <c r="O949" s="76"/>
    </row>
    <row r="950" spans="15:15" x14ac:dyDescent="0.25">
      <c r="O950" s="76"/>
    </row>
    <row r="951" spans="15:15" x14ac:dyDescent="0.25">
      <c r="O951" s="76"/>
    </row>
    <row r="952" spans="15:15" x14ac:dyDescent="0.25">
      <c r="O952" s="76"/>
    </row>
    <row r="953" spans="15:15" x14ac:dyDescent="0.25">
      <c r="O953" s="76"/>
    </row>
    <row r="954" spans="15:15" x14ac:dyDescent="0.25">
      <c r="O954" s="76"/>
    </row>
    <row r="955" spans="15:15" x14ac:dyDescent="0.25">
      <c r="O955" s="76"/>
    </row>
    <row r="956" spans="15:15" x14ac:dyDescent="0.25">
      <c r="O956" s="76"/>
    </row>
    <row r="957" spans="15:15" x14ac:dyDescent="0.25">
      <c r="O957" s="76"/>
    </row>
    <row r="958" spans="15:15" x14ac:dyDescent="0.25">
      <c r="O958" s="76"/>
    </row>
    <row r="959" spans="15:15" x14ac:dyDescent="0.25">
      <c r="O959" s="76"/>
    </row>
    <row r="960" spans="15:15" x14ac:dyDescent="0.25">
      <c r="O960" s="76"/>
    </row>
    <row r="961" spans="15:15" x14ac:dyDescent="0.25">
      <c r="O961" s="76"/>
    </row>
    <row r="962" spans="15:15" x14ac:dyDescent="0.25">
      <c r="O962" s="76"/>
    </row>
    <row r="963" spans="15:15" x14ac:dyDescent="0.25">
      <c r="O963" s="76"/>
    </row>
    <row r="964" spans="15:15" x14ac:dyDescent="0.25">
      <c r="O964" s="76"/>
    </row>
    <row r="965" spans="15:15" x14ac:dyDescent="0.25">
      <c r="O965" s="76"/>
    </row>
    <row r="966" spans="15:15" x14ac:dyDescent="0.25">
      <c r="O966" s="76"/>
    </row>
    <row r="967" spans="15:15" x14ac:dyDescent="0.25">
      <c r="O967" s="76"/>
    </row>
    <row r="968" spans="15:15" x14ac:dyDescent="0.25">
      <c r="O968" s="76"/>
    </row>
    <row r="969" spans="15:15" x14ac:dyDescent="0.25">
      <c r="O969" s="76"/>
    </row>
    <row r="970" spans="15:15" x14ac:dyDescent="0.25">
      <c r="O970" s="76"/>
    </row>
    <row r="971" spans="15:15" x14ac:dyDescent="0.25">
      <c r="O971" s="76"/>
    </row>
    <row r="972" spans="15:15" x14ac:dyDescent="0.25">
      <c r="O972" s="76"/>
    </row>
    <row r="973" spans="15:15" x14ac:dyDescent="0.25">
      <c r="O973" s="76"/>
    </row>
    <row r="974" spans="15:15" x14ac:dyDescent="0.25">
      <c r="O974" s="76"/>
    </row>
    <row r="975" spans="15:15" x14ac:dyDescent="0.25">
      <c r="O975" s="76"/>
    </row>
    <row r="976" spans="15:15" x14ac:dyDescent="0.25">
      <c r="O976" s="76"/>
    </row>
    <row r="977" spans="15:15" x14ac:dyDescent="0.25">
      <c r="O977" s="76"/>
    </row>
    <row r="978" spans="15:15" x14ac:dyDescent="0.25">
      <c r="O978" s="76"/>
    </row>
    <row r="979" spans="15:15" x14ac:dyDescent="0.25">
      <c r="O979" s="76"/>
    </row>
    <row r="980" spans="15:15" x14ac:dyDescent="0.25">
      <c r="O980" s="76"/>
    </row>
    <row r="981" spans="15:15" x14ac:dyDescent="0.25">
      <c r="O981" s="76"/>
    </row>
    <row r="982" spans="15:15" x14ac:dyDescent="0.25">
      <c r="O982" s="76"/>
    </row>
    <row r="983" spans="15:15" x14ac:dyDescent="0.25">
      <c r="O983" s="76"/>
    </row>
    <row r="984" spans="15:15" x14ac:dyDescent="0.25">
      <c r="O984" s="76"/>
    </row>
    <row r="985" spans="15:15" x14ac:dyDescent="0.25">
      <c r="O985" s="76"/>
    </row>
    <row r="986" spans="15:15" x14ac:dyDescent="0.25">
      <c r="O986" s="76"/>
    </row>
    <row r="987" spans="15:15" x14ac:dyDescent="0.25">
      <c r="O987" s="76"/>
    </row>
    <row r="988" spans="15:15" x14ac:dyDescent="0.25">
      <c r="O988" s="76"/>
    </row>
    <row r="989" spans="15:15" x14ac:dyDescent="0.25">
      <c r="O989" s="76"/>
    </row>
    <row r="990" spans="15:15" x14ac:dyDescent="0.25">
      <c r="O990" s="76"/>
    </row>
    <row r="991" spans="15:15" x14ac:dyDescent="0.25">
      <c r="O991" s="76"/>
    </row>
    <row r="992" spans="15:15" x14ac:dyDescent="0.25">
      <c r="O992" s="76"/>
    </row>
    <row r="993" spans="15:15" x14ac:dyDescent="0.25">
      <c r="O993" s="76"/>
    </row>
    <row r="994" spans="15:15" x14ac:dyDescent="0.25">
      <c r="O994" s="76"/>
    </row>
    <row r="995" spans="15:15" x14ac:dyDescent="0.25">
      <c r="O995" s="76"/>
    </row>
    <row r="996" spans="15:15" x14ac:dyDescent="0.25">
      <c r="O996" s="76"/>
    </row>
    <row r="997" spans="15:15" x14ac:dyDescent="0.25">
      <c r="O997" s="76"/>
    </row>
    <row r="998" spans="15:15" x14ac:dyDescent="0.25">
      <c r="O998" s="76"/>
    </row>
    <row r="999" spans="15:15" x14ac:dyDescent="0.25">
      <c r="O999" s="76"/>
    </row>
    <row r="1000" spans="15:15" x14ac:dyDescent="0.25">
      <c r="O1000" s="76"/>
    </row>
    <row r="1001" spans="15:15" x14ac:dyDescent="0.25">
      <c r="O1001" s="76"/>
    </row>
    <row r="1002" spans="15:15" x14ac:dyDescent="0.25">
      <c r="O1002" s="76"/>
    </row>
    <row r="1003" spans="15:15" x14ac:dyDescent="0.25">
      <c r="O1003" s="76"/>
    </row>
    <row r="1004" spans="15:15" x14ac:dyDescent="0.25">
      <c r="O1004" s="76"/>
    </row>
    <row r="1005" spans="15:15" x14ac:dyDescent="0.25">
      <c r="O1005" s="76"/>
    </row>
    <row r="1006" spans="15:15" x14ac:dyDescent="0.25">
      <c r="O1006" s="76"/>
    </row>
    <row r="1007" spans="15:15" x14ac:dyDescent="0.25">
      <c r="O1007" s="76"/>
    </row>
    <row r="1008" spans="15:15" x14ac:dyDescent="0.25">
      <c r="O1008" s="76"/>
    </row>
    <row r="1009" spans="15:15" x14ac:dyDescent="0.25">
      <c r="O1009" s="76"/>
    </row>
    <row r="1010" spans="15:15" x14ac:dyDescent="0.25">
      <c r="O1010" s="76"/>
    </row>
    <row r="1011" spans="15:15" x14ac:dyDescent="0.25">
      <c r="O1011" s="76"/>
    </row>
    <row r="1012" spans="15:15" x14ac:dyDescent="0.25">
      <c r="O1012" s="76"/>
    </row>
    <row r="1013" spans="15:15" x14ac:dyDescent="0.25">
      <c r="O1013" s="76"/>
    </row>
    <row r="1014" spans="15:15" x14ac:dyDescent="0.25">
      <c r="O1014" s="76"/>
    </row>
    <row r="1015" spans="15:15" x14ac:dyDescent="0.25">
      <c r="O1015" s="76"/>
    </row>
    <row r="1016" spans="15:15" x14ac:dyDescent="0.25">
      <c r="O1016" s="76"/>
    </row>
    <row r="1017" spans="15:15" x14ac:dyDescent="0.25">
      <c r="O1017" s="76"/>
    </row>
    <row r="1018" spans="15:15" x14ac:dyDescent="0.25">
      <c r="O1018" s="76"/>
    </row>
    <row r="1019" spans="15:15" x14ac:dyDescent="0.25">
      <c r="O1019" s="76"/>
    </row>
    <row r="1020" spans="15:15" x14ac:dyDescent="0.25">
      <c r="O1020" s="76"/>
    </row>
    <row r="1021" spans="15:15" x14ac:dyDescent="0.25">
      <c r="O1021" s="76"/>
    </row>
    <row r="1022" spans="15:15" x14ac:dyDescent="0.25">
      <c r="O1022" s="76"/>
    </row>
    <row r="1023" spans="15:15" x14ac:dyDescent="0.25">
      <c r="O1023" s="76"/>
    </row>
    <row r="1024" spans="15:15" x14ac:dyDescent="0.25">
      <c r="O1024" s="76"/>
    </row>
    <row r="1025" spans="15:15" x14ac:dyDescent="0.25">
      <c r="O1025" s="76"/>
    </row>
    <row r="1026" spans="15:15" x14ac:dyDescent="0.25">
      <c r="O1026" s="76"/>
    </row>
    <row r="1027" spans="15:15" x14ac:dyDescent="0.25">
      <c r="O1027" s="76"/>
    </row>
    <row r="1028" spans="15:15" x14ac:dyDescent="0.25">
      <c r="O1028" s="76"/>
    </row>
    <row r="1029" spans="15:15" x14ac:dyDescent="0.25">
      <c r="O1029" s="76"/>
    </row>
    <row r="1030" spans="15:15" x14ac:dyDescent="0.25">
      <c r="O1030" s="76"/>
    </row>
    <row r="1031" spans="15:15" x14ac:dyDescent="0.25">
      <c r="O1031" s="76"/>
    </row>
    <row r="1032" spans="15:15" x14ac:dyDescent="0.25">
      <c r="O1032" s="76"/>
    </row>
    <row r="1033" spans="15:15" x14ac:dyDescent="0.25">
      <c r="O1033" s="76"/>
    </row>
    <row r="1034" spans="15:15" x14ac:dyDescent="0.25">
      <c r="O1034" s="76"/>
    </row>
    <row r="1035" spans="15:15" x14ac:dyDescent="0.25">
      <c r="O1035" s="76"/>
    </row>
    <row r="1036" spans="15:15" x14ac:dyDescent="0.25">
      <c r="O1036" s="76"/>
    </row>
    <row r="1037" spans="15:15" x14ac:dyDescent="0.25">
      <c r="O1037" s="76"/>
    </row>
    <row r="1038" spans="15:15" x14ac:dyDescent="0.25">
      <c r="O1038" s="76"/>
    </row>
    <row r="1039" spans="15:15" x14ac:dyDescent="0.25">
      <c r="O1039" s="76"/>
    </row>
    <row r="1040" spans="15:15" x14ac:dyDescent="0.25">
      <c r="O1040" s="76"/>
    </row>
    <row r="1041" spans="15:15" x14ac:dyDescent="0.25">
      <c r="O1041" s="76"/>
    </row>
    <row r="1042" spans="15:15" x14ac:dyDescent="0.25">
      <c r="O1042" s="76"/>
    </row>
    <row r="1043" spans="15:15" x14ac:dyDescent="0.25">
      <c r="O1043" s="76"/>
    </row>
    <row r="1044" spans="15:15" x14ac:dyDescent="0.25">
      <c r="O1044" s="76"/>
    </row>
    <row r="1045" spans="15:15" x14ac:dyDescent="0.25">
      <c r="O1045" s="76"/>
    </row>
    <row r="1046" spans="15:15" x14ac:dyDescent="0.25">
      <c r="O1046" s="76"/>
    </row>
    <row r="1047" spans="15:15" x14ac:dyDescent="0.25">
      <c r="O1047" s="76"/>
    </row>
    <row r="1048" spans="15:15" x14ac:dyDescent="0.25">
      <c r="O1048" s="76"/>
    </row>
    <row r="1049" spans="15:15" x14ac:dyDescent="0.25">
      <c r="O1049" s="76"/>
    </row>
    <row r="1050" spans="15:15" x14ac:dyDescent="0.25">
      <c r="O1050" s="76"/>
    </row>
    <row r="1051" spans="15:15" x14ac:dyDescent="0.25">
      <c r="O1051" s="76"/>
    </row>
    <row r="1052" spans="15:15" x14ac:dyDescent="0.25">
      <c r="O1052" s="76"/>
    </row>
    <row r="1053" spans="15:15" x14ac:dyDescent="0.25">
      <c r="O1053" s="76"/>
    </row>
    <row r="1054" spans="15:15" x14ac:dyDescent="0.25">
      <c r="O1054" s="76"/>
    </row>
    <row r="1055" spans="15:15" x14ac:dyDescent="0.25">
      <c r="O1055" s="76"/>
    </row>
    <row r="1056" spans="15:15" x14ac:dyDescent="0.25">
      <c r="O1056" s="76"/>
    </row>
    <row r="1057" spans="15:15" x14ac:dyDescent="0.25">
      <c r="O1057" s="76"/>
    </row>
    <row r="1058" spans="15:15" x14ac:dyDescent="0.25">
      <c r="O1058" s="76"/>
    </row>
    <row r="1059" spans="15:15" x14ac:dyDescent="0.25">
      <c r="O1059" s="76"/>
    </row>
    <row r="1060" spans="15:15" x14ac:dyDescent="0.25">
      <c r="O1060" s="76"/>
    </row>
    <row r="1061" spans="15:15" x14ac:dyDescent="0.25">
      <c r="O1061" s="76"/>
    </row>
    <row r="1062" spans="15:15" x14ac:dyDescent="0.25">
      <c r="O1062" s="76"/>
    </row>
    <row r="1063" spans="15:15" x14ac:dyDescent="0.25">
      <c r="O1063" s="76"/>
    </row>
    <row r="1064" spans="15:15" x14ac:dyDescent="0.25">
      <c r="O1064" s="76"/>
    </row>
    <row r="1065" spans="15:15" x14ac:dyDescent="0.25">
      <c r="O1065" s="76"/>
    </row>
    <row r="1066" spans="15:15" x14ac:dyDescent="0.25">
      <c r="O1066" s="76"/>
    </row>
    <row r="1067" spans="15:15" x14ac:dyDescent="0.25">
      <c r="O1067" s="76"/>
    </row>
    <row r="1068" spans="15:15" x14ac:dyDescent="0.25">
      <c r="O1068" s="76"/>
    </row>
    <row r="1069" spans="15:15" x14ac:dyDescent="0.25">
      <c r="O1069" s="76"/>
    </row>
    <row r="1070" spans="15:15" x14ac:dyDescent="0.25">
      <c r="O1070" s="76"/>
    </row>
    <row r="1071" spans="15:15" x14ac:dyDescent="0.25">
      <c r="O1071" s="76"/>
    </row>
    <row r="1072" spans="15:15" x14ac:dyDescent="0.25">
      <c r="O1072" s="76"/>
    </row>
    <row r="1073" spans="15:15" x14ac:dyDescent="0.25">
      <c r="O1073" s="76"/>
    </row>
    <row r="1074" spans="15:15" x14ac:dyDescent="0.25">
      <c r="O1074" s="76"/>
    </row>
    <row r="1075" spans="15:15" x14ac:dyDescent="0.25">
      <c r="O1075" s="76"/>
    </row>
    <row r="1076" spans="15:15" x14ac:dyDescent="0.25">
      <c r="O1076" s="76"/>
    </row>
    <row r="1077" spans="15:15" x14ac:dyDescent="0.25">
      <c r="O1077" s="76"/>
    </row>
    <row r="1078" spans="15:15" x14ac:dyDescent="0.25">
      <c r="O1078" s="76"/>
    </row>
    <row r="1079" spans="15:15" x14ac:dyDescent="0.25">
      <c r="O1079" s="76"/>
    </row>
    <row r="1080" spans="15:15" x14ac:dyDescent="0.25">
      <c r="O1080" s="76"/>
    </row>
    <row r="1081" spans="15:15" x14ac:dyDescent="0.25">
      <c r="O1081" s="76"/>
    </row>
    <row r="1082" spans="15:15" x14ac:dyDescent="0.25">
      <c r="O1082" s="76"/>
    </row>
    <row r="1083" spans="15:15" x14ac:dyDescent="0.25">
      <c r="O1083" s="76"/>
    </row>
    <row r="1084" spans="15:15" x14ac:dyDescent="0.25">
      <c r="O1084" s="76"/>
    </row>
    <row r="1085" spans="15:15" x14ac:dyDescent="0.25">
      <c r="O1085" s="76"/>
    </row>
    <row r="1086" spans="15:15" x14ac:dyDescent="0.25">
      <c r="O1086" s="76"/>
    </row>
    <row r="1087" spans="15:15" x14ac:dyDescent="0.25">
      <c r="O1087" s="76"/>
    </row>
    <row r="1088" spans="15:15" x14ac:dyDescent="0.25">
      <c r="O1088" s="76"/>
    </row>
    <row r="1089" spans="15:15" x14ac:dyDescent="0.25">
      <c r="O1089" s="76"/>
    </row>
    <row r="1090" spans="15:15" x14ac:dyDescent="0.25">
      <c r="O1090" s="76"/>
    </row>
    <row r="1091" spans="15:15" x14ac:dyDescent="0.25">
      <c r="O1091" s="76"/>
    </row>
    <row r="1092" spans="15:15" x14ac:dyDescent="0.25">
      <c r="O1092" s="76"/>
    </row>
    <row r="1093" spans="15:15" x14ac:dyDescent="0.25">
      <c r="O1093" s="76"/>
    </row>
    <row r="1094" spans="15:15" x14ac:dyDescent="0.25">
      <c r="O1094" s="76"/>
    </row>
    <row r="1095" spans="15:15" x14ac:dyDescent="0.25">
      <c r="O1095" s="76"/>
    </row>
    <row r="1096" spans="15:15" x14ac:dyDescent="0.25">
      <c r="O1096" s="76"/>
    </row>
    <row r="1097" spans="15:15" x14ac:dyDescent="0.25">
      <c r="O1097" s="76"/>
    </row>
    <row r="1098" spans="15:15" x14ac:dyDescent="0.25">
      <c r="O1098" s="76"/>
    </row>
    <row r="1099" spans="15:15" x14ac:dyDescent="0.25">
      <c r="O1099" s="76"/>
    </row>
    <row r="1100" spans="15:15" x14ac:dyDescent="0.25">
      <c r="O1100" s="76"/>
    </row>
    <row r="1101" spans="15:15" x14ac:dyDescent="0.25">
      <c r="O1101" s="76"/>
    </row>
    <row r="1102" spans="15:15" x14ac:dyDescent="0.25">
      <c r="O1102" s="76"/>
    </row>
    <row r="1103" spans="15:15" x14ac:dyDescent="0.25">
      <c r="O1103" s="76"/>
    </row>
    <row r="1104" spans="15:15" x14ac:dyDescent="0.25">
      <c r="O1104" s="76"/>
    </row>
    <row r="1105" spans="15:15" x14ac:dyDescent="0.25">
      <c r="O1105" s="76"/>
    </row>
    <row r="1106" spans="15:15" x14ac:dyDescent="0.25">
      <c r="O1106" s="76"/>
    </row>
    <row r="1107" spans="15:15" x14ac:dyDescent="0.25">
      <c r="O1107" s="76"/>
    </row>
    <row r="1108" spans="15:15" x14ac:dyDescent="0.25">
      <c r="O1108" s="76"/>
    </row>
    <row r="1109" spans="15:15" x14ac:dyDescent="0.25">
      <c r="O1109" s="76"/>
    </row>
    <row r="1110" spans="15:15" x14ac:dyDescent="0.25">
      <c r="O1110" s="76"/>
    </row>
    <row r="1111" spans="15:15" x14ac:dyDescent="0.25">
      <c r="O1111" s="76"/>
    </row>
    <row r="1112" spans="15:15" x14ac:dyDescent="0.25">
      <c r="O1112" s="76"/>
    </row>
    <row r="1113" spans="15:15" x14ac:dyDescent="0.25">
      <c r="O1113" s="76"/>
    </row>
    <row r="1114" spans="15:15" x14ac:dyDescent="0.25">
      <c r="O1114" s="76"/>
    </row>
    <row r="1115" spans="15:15" x14ac:dyDescent="0.25">
      <c r="O1115" s="76"/>
    </row>
    <row r="1116" spans="15:15" x14ac:dyDescent="0.25">
      <c r="O1116" s="76"/>
    </row>
    <row r="1117" spans="15:15" x14ac:dyDescent="0.25">
      <c r="O1117" s="76"/>
    </row>
    <row r="1118" spans="15:15" x14ac:dyDescent="0.25">
      <c r="O1118" s="76"/>
    </row>
    <row r="1119" spans="15:15" x14ac:dyDescent="0.25">
      <c r="O1119" s="76"/>
    </row>
    <row r="1120" spans="15:15" x14ac:dyDescent="0.25">
      <c r="O1120" s="76"/>
    </row>
    <row r="1121" spans="15:15" x14ac:dyDescent="0.25">
      <c r="O1121" s="76"/>
    </row>
    <row r="1122" spans="15:15" x14ac:dyDescent="0.25">
      <c r="O1122" s="76"/>
    </row>
    <row r="1123" spans="15:15" x14ac:dyDescent="0.25">
      <c r="O1123" s="76"/>
    </row>
    <row r="1124" spans="15:15" x14ac:dyDescent="0.25">
      <c r="O1124" s="76"/>
    </row>
    <row r="1125" spans="15:15" x14ac:dyDescent="0.25">
      <c r="O1125" s="76"/>
    </row>
    <row r="1126" spans="15:15" x14ac:dyDescent="0.25">
      <c r="O1126" s="76"/>
    </row>
    <row r="1127" spans="15:15" x14ac:dyDescent="0.25">
      <c r="O1127" s="76"/>
    </row>
    <row r="1128" spans="15:15" x14ac:dyDescent="0.25">
      <c r="O1128" s="76"/>
    </row>
    <row r="1129" spans="15:15" x14ac:dyDescent="0.25">
      <c r="O1129" s="76"/>
    </row>
    <row r="1130" spans="15:15" x14ac:dyDescent="0.25">
      <c r="O1130" s="76"/>
    </row>
    <row r="1131" spans="15:15" x14ac:dyDescent="0.25">
      <c r="O1131" s="76"/>
    </row>
    <row r="1132" spans="15:15" x14ac:dyDescent="0.25">
      <c r="O1132" s="76"/>
    </row>
    <row r="1133" spans="15:15" x14ac:dyDescent="0.25">
      <c r="O1133" s="76"/>
    </row>
    <row r="1134" spans="15:15" x14ac:dyDescent="0.25">
      <c r="O1134" s="76"/>
    </row>
    <row r="1135" spans="15:15" x14ac:dyDescent="0.25">
      <c r="O1135" s="76"/>
    </row>
    <row r="1136" spans="15:15" x14ac:dyDescent="0.25">
      <c r="O1136" s="76"/>
    </row>
    <row r="1137" spans="15:15" x14ac:dyDescent="0.25">
      <c r="O1137" s="76"/>
    </row>
    <row r="1138" spans="15:15" x14ac:dyDescent="0.25">
      <c r="O1138" s="76"/>
    </row>
    <row r="1139" spans="15:15" x14ac:dyDescent="0.25">
      <c r="O1139" s="76"/>
    </row>
    <row r="1140" spans="15:15" x14ac:dyDescent="0.25">
      <c r="O1140" s="76"/>
    </row>
    <row r="1141" spans="15:15" x14ac:dyDescent="0.25">
      <c r="O1141" s="76"/>
    </row>
    <row r="1142" spans="15:15" x14ac:dyDescent="0.25">
      <c r="O1142" s="76"/>
    </row>
    <row r="1143" spans="15:15" x14ac:dyDescent="0.25">
      <c r="O1143" s="76"/>
    </row>
    <row r="1144" spans="15:15" x14ac:dyDescent="0.25">
      <c r="O1144" s="76"/>
    </row>
    <row r="1145" spans="15:15" x14ac:dyDescent="0.25">
      <c r="O1145" s="76"/>
    </row>
    <row r="1146" spans="15:15" x14ac:dyDescent="0.25">
      <c r="O1146" s="76"/>
    </row>
    <row r="1147" spans="15:15" x14ac:dyDescent="0.25">
      <c r="O1147" s="76"/>
    </row>
    <row r="1148" spans="15:15" x14ac:dyDescent="0.25">
      <c r="O1148" s="76"/>
    </row>
    <row r="1149" spans="15:15" x14ac:dyDescent="0.25">
      <c r="O1149" s="76"/>
    </row>
    <row r="1150" spans="15:15" x14ac:dyDescent="0.25">
      <c r="O1150" s="76"/>
    </row>
    <row r="1151" spans="15:15" x14ac:dyDescent="0.25">
      <c r="O1151" s="76"/>
    </row>
    <row r="1152" spans="15:15" x14ac:dyDescent="0.25">
      <c r="O1152" s="76"/>
    </row>
    <row r="1153" spans="15:15" x14ac:dyDescent="0.25">
      <c r="O1153" s="76"/>
    </row>
    <row r="1154" spans="15:15" x14ac:dyDescent="0.25">
      <c r="O1154" s="76"/>
    </row>
    <row r="1155" spans="15:15" x14ac:dyDescent="0.25">
      <c r="O1155" s="76"/>
    </row>
    <row r="1156" spans="15:15" x14ac:dyDescent="0.25">
      <c r="O1156" s="76"/>
    </row>
    <row r="1157" spans="15:15" x14ac:dyDescent="0.25">
      <c r="O1157" s="76"/>
    </row>
    <row r="1158" spans="15:15" x14ac:dyDescent="0.25">
      <c r="O1158" s="76"/>
    </row>
    <row r="1159" spans="15:15" x14ac:dyDescent="0.25">
      <c r="O1159" s="76"/>
    </row>
    <row r="1160" spans="15:15" x14ac:dyDescent="0.25">
      <c r="O1160" s="76"/>
    </row>
    <row r="1161" spans="15:15" x14ac:dyDescent="0.25">
      <c r="O1161" s="76"/>
    </row>
    <row r="1162" spans="15:15" x14ac:dyDescent="0.25">
      <c r="O1162" s="76"/>
    </row>
    <row r="1163" spans="15:15" x14ac:dyDescent="0.25">
      <c r="O1163" s="76"/>
    </row>
    <row r="1164" spans="15:15" x14ac:dyDescent="0.25">
      <c r="O1164" s="76"/>
    </row>
    <row r="1165" spans="15:15" x14ac:dyDescent="0.25">
      <c r="O1165" s="76"/>
    </row>
    <row r="1166" spans="15:15" x14ac:dyDescent="0.25">
      <c r="O1166" s="76"/>
    </row>
    <row r="1167" spans="15:15" x14ac:dyDescent="0.25">
      <c r="O1167" s="76"/>
    </row>
    <row r="1168" spans="15:15" x14ac:dyDescent="0.25">
      <c r="O1168" s="76"/>
    </row>
    <row r="1169" spans="15:15" x14ac:dyDescent="0.25">
      <c r="O1169" s="76"/>
    </row>
    <row r="1170" spans="15:15" x14ac:dyDescent="0.25">
      <c r="O1170" s="76"/>
    </row>
    <row r="1171" spans="15:15" x14ac:dyDescent="0.25">
      <c r="O1171" s="76"/>
    </row>
    <row r="1172" spans="15:15" x14ac:dyDescent="0.25">
      <c r="O1172" s="76"/>
    </row>
    <row r="1173" spans="15:15" x14ac:dyDescent="0.25">
      <c r="O1173" s="76"/>
    </row>
    <row r="1174" spans="15:15" x14ac:dyDescent="0.25">
      <c r="O1174" s="76"/>
    </row>
    <row r="1175" spans="15:15" x14ac:dyDescent="0.25">
      <c r="O1175" s="76"/>
    </row>
    <row r="1176" spans="15:15" x14ac:dyDescent="0.25">
      <c r="O1176" s="76"/>
    </row>
    <row r="1177" spans="15:15" x14ac:dyDescent="0.25">
      <c r="O1177" s="76"/>
    </row>
    <row r="1178" spans="15:15" x14ac:dyDescent="0.25">
      <c r="O1178" s="76"/>
    </row>
    <row r="1179" spans="15:15" x14ac:dyDescent="0.25">
      <c r="O1179" s="76"/>
    </row>
    <row r="1180" spans="15:15" x14ac:dyDescent="0.25">
      <c r="O1180" s="76"/>
    </row>
    <row r="1181" spans="15:15" x14ac:dyDescent="0.25">
      <c r="O1181" s="76"/>
    </row>
    <row r="1182" spans="15:15" x14ac:dyDescent="0.25">
      <c r="O1182" s="76"/>
    </row>
    <row r="1183" spans="15:15" x14ac:dyDescent="0.25">
      <c r="O1183" s="76"/>
    </row>
    <row r="1184" spans="15:15" x14ac:dyDescent="0.25">
      <c r="O1184" s="76"/>
    </row>
    <row r="1185" spans="15:15" x14ac:dyDescent="0.25">
      <c r="O1185" s="76"/>
    </row>
    <row r="1186" spans="15:15" x14ac:dyDescent="0.25">
      <c r="O1186" s="76"/>
    </row>
    <row r="1187" spans="15:15" x14ac:dyDescent="0.25">
      <c r="O1187" s="76"/>
    </row>
    <row r="1188" spans="15:15" x14ac:dyDescent="0.25">
      <c r="O1188" s="76"/>
    </row>
    <row r="1189" spans="15:15" x14ac:dyDescent="0.25">
      <c r="O1189" s="76"/>
    </row>
    <row r="1190" spans="15:15" x14ac:dyDescent="0.25">
      <c r="O1190" s="76"/>
    </row>
    <row r="1191" spans="15:15" x14ac:dyDescent="0.25">
      <c r="O1191" s="76"/>
    </row>
    <row r="1192" spans="15:15" x14ac:dyDescent="0.25">
      <c r="O1192" s="76"/>
    </row>
    <row r="1193" spans="15:15" x14ac:dyDescent="0.25">
      <c r="O1193" s="76"/>
    </row>
    <row r="1194" spans="15:15" x14ac:dyDescent="0.25">
      <c r="O1194" s="76"/>
    </row>
    <row r="1195" spans="15:15" x14ac:dyDescent="0.25">
      <c r="O1195" s="76"/>
    </row>
    <row r="1196" spans="15:15" x14ac:dyDescent="0.25">
      <c r="O1196" s="76"/>
    </row>
    <row r="1197" spans="15:15" x14ac:dyDescent="0.25">
      <c r="O1197" s="76"/>
    </row>
    <row r="1198" spans="15:15" x14ac:dyDescent="0.25">
      <c r="O1198" s="76"/>
    </row>
    <row r="1199" spans="15:15" x14ac:dyDescent="0.25">
      <c r="O1199" s="76"/>
    </row>
    <row r="1200" spans="15:15" x14ac:dyDescent="0.25">
      <c r="O1200" s="76"/>
    </row>
    <row r="1201" spans="15:15" x14ac:dyDescent="0.25">
      <c r="O1201" s="76"/>
    </row>
    <row r="1202" spans="15:15" x14ac:dyDescent="0.25">
      <c r="O1202" s="76"/>
    </row>
    <row r="1203" spans="15:15" x14ac:dyDescent="0.25">
      <c r="O1203" s="76"/>
    </row>
    <row r="1204" spans="15:15" x14ac:dyDescent="0.25">
      <c r="O1204" s="76"/>
    </row>
    <row r="1205" spans="15:15" x14ac:dyDescent="0.25">
      <c r="O1205" s="76"/>
    </row>
    <row r="1206" spans="15:15" x14ac:dyDescent="0.25">
      <c r="O1206" s="76"/>
    </row>
    <row r="1207" spans="15:15" x14ac:dyDescent="0.25">
      <c r="O1207" s="76"/>
    </row>
    <row r="1208" spans="15:15" x14ac:dyDescent="0.25">
      <c r="O1208" s="76"/>
    </row>
    <row r="1209" spans="15:15" x14ac:dyDescent="0.25">
      <c r="O1209" s="76"/>
    </row>
    <row r="1210" spans="15:15" x14ac:dyDescent="0.25">
      <c r="O1210" s="76"/>
    </row>
    <row r="1211" spans="15:15" x14ac:dyDescent="0.25">
      <c r="O1211" s="76"/>
    </row>
    <row r="1212" spans="15:15" x14ac:dyDescent="0.25">
      <c r="O1212" s="76"/>
    </row>
    <row r="1213" spans="15:15" x14ac:dyDescent="0.25">
      <c r="O1213" s="76"/>
    </row>
    <row r="1214" spans="15:15" x14ac:dyDescent="0.25">
      <c r="O1214" s="76"/>
    </row>
    <row r="1215" spans="15:15" x14ac:dyDescent="0.25">
      <c r="O1215" s="76"/>
    </row>
    <row r="1216" spans="15:15" x14ac:dyDescent="0.25">
      <c r="O1216" s="76"/>
    </row>
    <row r="1217" spans="15:15" x14ac:dyDescent="0.25">
      <c r="O1217" s="76"/>
    </row>
    <row r="1218" spans="15:15" x14ac:dyDescent="0.25">
      <c r="O1218" s="76"/>
    </row>
    <row r="1219" spans="15:15" x14ac:dyDescent="0.25">
      <c r="O1219" s="76"/>
    </row>
    <row r="1220" spans="15:15" x14ac:dyDescent="0.25">
      <c r="O1220" s="76"/>
    </row>
    <row r="1221" spans="15:15" x14ac:dyDescent="0.25">
      <c r="O1221" s="76"/>
    </row>
    <row r="1222" spans="15:15" x14ac:dyDescent="0.25">
      <c r="O1222" s="76"/>
    </row>
    <row r="1223" spans="15:15" x14ac:dyDescent="0.25">
      <c r="O1223" s="76"/>
    </row>
    <row r="1224" spans="15:15" x14ac:dyDescent="0.25">
      <c r="O1224" s="76"/>
    </row>
    <row r="1225" spans="15:15" x14ac:dyDescent="0.25">
      <c r="O1225" s="76"/>
    </row>
    <row r="1226" spans="15:15" x14ac:dyDescent="0.25">
      <c r="O1226" s="76"/>
    </row>
    <row r="1227" spans="15:15" x14ac:dyDescent="0.25">
      <c r="O1227" s="76"/>
    </row>
    <row r="1228" spans="15:15" x14ac:dyDescent="0.25">
      <c r="O1228" s="76"/>
    </row>
    <row r="1229" spans="15:15" x14ac:dyDescent="0.25">
      <c r="O1229" s="76"/>
    </row>
    <row r="1230" spans="15:15" x14ac:dyDescent="0.25">
      <c r="O1230" s="76"/>
    </row>
    <row r="1231" spans="15:15" x14ac:dyDescent="0.25">
      <c r="O1231" s="76"/>
    </row>
    <row r="1232" spans="15:15" x14ac:dyDescent="0.25">
      <c r="O1232" s="76"/>
    </row>
    <row r="1233" spans="15:15" x14ac:dyDescent="0.25">
      <c r="O1233" s="76"/>
    </row>
    <row r="1234" spans="15:15" x14ac:dyDescent="0.25">
      <c r="O1234" s="76"/>
    </row>
    <row r="1235" spans="15:15" x14ac:dyDescent="0.25">
      <c r="O1235" s="76"/>
    </row>
    <row r="1236" spans="15:15" x14ac:dyDescent="0.25">
      <c r="O1236" s="76"/>
    </row>
    <row r="1237" spans="15:15" x14ac:dyDescent="0.25">
      <c r="O1237" s="76"/>
    </row>
    <row r="1238" spans="15:15" x14ac:dyDescent="0.25">
      <c r="O1238" s="76"/>
    </row>
    <row r="1239" spans="15:15" x14ac:dyDescent="0.25">
      <c r="O1239" s="76"/>
    </row>
    <row r="1240" spans="15:15" x14ac:dyDescent="0.25">
      <c r="O1240" s="76"/>
    </row>
    <row r="1241" spans="15:15" x14ac:dyDescent="0.25">
      <c r="O1241" s="76"/>
    </row>
    <row r="1242" spans="15:15" x14ac:dyDescent="0.25">
      <c r="O1242" s="76"/>
    </row>
    <row r="1243" spans="15:15" x14ac:dyDescent="0.25">
      <c r="O1243" s="76"/>
    </row>
    <row r="1244" spans="15:15" x14ac:dyDescent="0.25">
      <c r="O1244" s="76"/>
    </row>
    <row r="1245" spans="15:15" x14ac:dyDescent="0.25">
      <c r="O1245" s="76"/>
    </row>
    <row r="1246" spans="15:15" x14ac:dyDescent="0.25">
      <c r="O1246" s="76"/>
    </row>
    <row r="1247" spans="15:15" x14ac:dyDescent="0.25">
      <c r="O1247" s="76"/>
    </row>
    <row r="1248" spans="15:15" x14ac:dyDescent="0.25">
      <c r="O1248" s="76"/>
    </row>
    <row r="1249" spans="15:15" x14ac:dyDescent="0.25">
      <c r="O1249" s="76"/>
    </row>
    <row r="1250" spans="15:15" x14ac:dyDescent="0.25">
      <c r="O1250" s="76"/>
    </row>
    <row r="1251" spans="15:15" x14ac:dyDescent="0.25">
      <c r="O1251" s="76"/>
    </row>
    <row r="1252" spans="15:15" x14ac:dyDescent="0.25">
      <c r="O1252" s="76"/>
    </row>
    <row r="1253" spans="15:15" x14ac:dyDescent="0.25">
      <c r="O1253" s="76"/>
    </row>
    <row r="1254" spans="15:15" x14ac:dyDescent="0.25">
      <c r="O1254" s="76"/>
    </row>
    <row r="1255" spans="15:15" x14ac:dyDescent="0.25">
      <c r="O1255" s="76"/>
    </row>
    <row r="1256" spans="15:15" x14ac:dyDescent="0.25">
      <c r="O1256" s="76"/>
    </row>
    <row r="1257" spans="15:15" x14ac:dyDescent="0.25">
      <c r="O1257" s="76"/>
    </row>
    <row r="1258" spans="15:15" x14ac:dyDescent="0.25">
      <c r="O1258" s="76"/>
    </row>
    <row r="1259" spans="15:15" x14ac:dyDescent="0.25">
      <c r="O1259" s="76"/>
    </row>
    <row r="1260" spans="15:15" x14ac:dyDescent="0.25">
      <c r="O1260" s="76"/>
    </row>
    <row r="1261" spans="15:15" x14ac:dyDescent="0.25">
      <c r="O1261" s="76"/>
    </row>
    <row r="1262" spans="15:15" x14ac:dyDescent="0.25">
      <c r="O1262" s="76"/>
    </row>
    <row r="1263" spans="15:15" x14ac:dyDescent="0.25">
      <c r="O1263" s="76"/>
    </row>
    <row r="1264" spans="15:15" x14ac:dyDescent="0.25">
      <c r="O1264" s="76"/>
    </row>
    <row r="1265" spans="15:15" x14ac:dyDescent="0.25">
      <c r="O1265" s="76"/>
    </row>
    <row r="1266" spans="15:15" x14ac:dyDescent="0.25">
      <c r="O1266" s="76"/>
    </row>
    <row r="1267" spans="15:15" x14ac:dyDescent="0.25">
      <c r="O1267" s="76"/>
    </row>
    <row r="1268" spans="15:15" x14ac:dyDescent="0.25">
      <c r="O1268" s="76"/>
    </row>
    <row r="1269" spans="15:15" x14ac:dyDescent="0.25">
      <c r="O1269" s="76"/>
    </row>
    <row r="1270" spans="15:15" x14ac:dyDescent="0.25">
      <c r="O1270" s="76"/>
    </row>
    <row r="1271" spans="15:15" x14ac:dyDescent="0.25">
      <c r="O1271" s="76"/>
    </row>
    <row r="1272" spans="15:15" x14ac:dyDescent="0.25">
      <c r="O1272" s="76"/>
    </row>
    <row r="1273" spans="15:15" x14ac:dyDescent="0.25">
      <c r="O1273" s="76"/>
    </row>
    <row r="1274" spans="15:15" x14ac:dyDescent="0.25">
      <c r="O1274" s="76"/>
    </row>
    <row r="1275" spans="15:15" x14ac:dyDescent="0.25">
      <c r="O1275" s="76"/>
    </row>
    <row r="1276" spans="15:15" x14ac:dyDescent="0.25">
      <c r="O1276" s="76"/>
    </row>
    <row r="1277" spans="15:15" x14ac:dyDescent="0.25">
      <c r="O1277" s="76"/>
    </row>
    <row r="1278" spans="15:15" x14ac:dyDescent="0.25">
      <c r="O1278" s="76"/>
    </row>
    <row r="1279" spans="15:15" x14ac:dyDescent="0.25">
      <c r="O1279" s="76"/>
    </row>
    <row r="1280" spans="15:15" x14ac:dyDescent="0.25">
      <c r="O1280" s="76"/>
    </row>
    <row r="1281" spans="15:15" x14ac:dyDescent="0.25">
      <c r="O1281" s="76"/>
    </row>
    <row r="1282" spans="15:15" x14ac:dyDescent="0.25">
      <c r="O1282" s="76"/>
    </row>
    <row r="1283" spans="15:15" x14ac:dyDescent="0.25">
      <c r="O1283" s="76"/>
    </row>
    <row r="1284" spans="15:15" x14ac:dyDescent="0.25">
      <c r="O1284" s="76"/>
    </row>
    <row r="1285" spans="15:15" x14ac:dyDescent="0.25">
      <c r="O1285" s="76"/>
    </row>
    <row r="1286" spans="15:15" x14ac:dyDescent="0.25">
      <c r="O1286" s="76"/>
    </row>
    <row r="1287" spans="15:15" x14ac:dyDescent="0.25">
      <c r="O1287" s="76"/>
    </row>
    <row r="1288" spans="15:15" x14ac:dyDescent="0.25">
      <c r="O1288" s="76"/>
    </row>
    <row r="1289" spans="15:15" x14ac:dyDescent="0.25">
      <c r="O1289" s="76"/>
    </row>
    <row r="1290" spans="15:15" x14ac:dyDescent="0.25">
      <c r="O1290" s="76"/>
    </row>
    <row r="1291" spans="15:15" x14ac:dyDescent="0.25">
      <c r="O1291" s="76"/>
    </row>
    <row r="1292" spans="15:15" x14ac:dyDescent="0.25">
      <c r="O1292" s="76"/>
    </row>
    <row r="1293" spans="15:15" x14ac:dyDescent="0.25">
      <c r="O1293" s="76"/>
    </row>
    <row r="1294" spans="15:15" x14ac:dyDescent="0.25">
      <c r="O1294" s="76"/>
    </row>
    <row r="1295" spans="15:15" x14ac:dyDescent="0.25">
      <c r="O1295" s="76"/>
    </row>
    <row r="1296" spans="15:15" x14ac:dyDescent="0.25">
      <c r="O1296" s="76"/>
    </row>
    <row r="1297" spans="15:15" x14ac:dyDescent="0.25">
      <c r="O1297" s="76"/>
    </row>
    <row r="1298" spans="15:15" x14ac:dyDescent="0.25">
      <c r="O1298" s="76"/>
    </row>
    <row r="1299" spans="15:15" x14ac:dyDescent="0.25">
      <c r="O1299" s="76"/>
    </row>
    <row r="1300" spans="15:15" x14ac:dyDescent="0.25">
      <c r="O1300" s="76"/>
    </row>
    <row r="1301" spans="15:15" x14ac:dyDescent="0.25">
      <c r="O1301" s="76"/>
    </row>
    <row r="1302" spans="15:15" x14ac:dyDescent="0.25">
      <c r="O1302" s="76"/>
    </row>
    <row r="1303" spans="15:15" x14ac:dyDescent="0.25">
      <c r="O1303" s="76"/>
    </row>
    <row r="1304" spans="15:15" x14ac:dyDescent="0.25">
      <c r="O1304" s="76"/>
    </row>
    <row r="1305" spans="15:15" x14ac:dyDescent="0.25">
      <c r="O1305" s="76"/>
    </row>
    <row r="1306" spans="15:15" x14ac:dyDescent="0.25">
      <c r="O1306" s="76"/>
    </row>
    <row r="1307" spans="15:15" x14ac:dyDescent="0.25">
      <c r="O1307" s="76"/>
    </row>
    <row r="1308" spans="15:15" x14ac:dyDescent="0.25">
      <c r="O1308" s="76"/>
    </row>
    <row r="1309" spans="15:15" x14ac:dyDescent="0.25">
      <c r="O1309" s="76"/>
    </row>
    <row r="1310" spans="15:15" x14ac:dyDescent="0.25">
      <c r="O1310" s="76"/>
    </row>
    <row r="1311" spans="15:15" x14ac:dyDescent="0.25">
      <c r="O1311" s="76"/>
    </row>
    <row r="1312" spans="15:15" x14ac:dyDescent="0.25">
      <c r="O1312" s="76"/>
    </row>
    <row r="1313" spans="15:15" x14ac:dyDescent="0.25">
      <c r="O1313" s="76"/>
    </row>
    <row r="1314" spans="15:15" x14ac:dyDescent="0.25">
      <c r="O1314" s="76"/>
    </row>
    <row r="1315" spans="15:15" x14ac:dyDescent="0.25">
      <c r="O1315" s="76"/>
    </row>
    <row r="1316" spans="15:15" x14ac:dyDescent="0.25">
      <c r="O1316" s="76"/>
    </row>
    <row r="1317" spans="15:15" x14ac:dyDescent="0.25">
      <c r="O1317" s="76"/>
    </row>
    <row r="1318" spans="15:15" x14ac:dyDescent="0.25">
      <c r="O1318" s="76"/>
    </row>
    <row r="1319" spans="15:15" x14ac:dyDescent="0.25">
      <c r="O1319" s="76"/>
    </row>
    <row r="1320" spans="15:15" x14ac:dyDescent="0.25">
      <c r="O1320" s="76"/>
    </row>
    <row r="1321" spans="15:15" x14ac:dyDescent="0.25">
      <c r="O1321" s="76"/>
    </row>
    <row r="1322" spans="15:15" x14ac:dyDescent="0.25">
      <c r="O1322" s="76"/>
    </row>
    <row r="1323" spans="15:15" x14ac:dyDescent="0.25">
      <c r="O1323" s="76"/>
    </row>
    <row r="1324" spans="15:15" x14ac:dyDescent="0.25">
      <c r="O1324" s="76"/>
    </row>
    <row r="1325" spans="15:15" x14ac:dyDescent="0.25">
      <c r="O1325" s="76"/>
    </row>
    <row r="1326" spans="15:15" x14ac:dyDescent="0.25">
      <c r="O1326" s="76"/>
    </row>
    <row r="1327" spans="15:15" x14ac:dyDescent="0.25">
      <c r="O1327" s="76"/>
    </row>
    <row r="1328" spans="15:15" x14ac:dyDescent="0.25">
      <c r="O1328" s="76"/>
    </row>
    <row r="1329" spans="15:15" x14ac:dyDescent="0.25">
      <c r="O1329" s="76"/>
    </row>
    <row r="1330" spans="15:15" x14ac:dyDescent="0.25">
      <c r="O1330" s="76"/>
    </row>
    <row r="1331" spans="15:15" x14ac:dyDescent="0.25">
      <c r="O1331" s="76"/>
    </row>
    <row r="1332" spans="15:15" x14ac:dyDescent="0.25">
      <c r="O1332" s="76"/>
    </row>
    <row r="1333" spans="15:15" x14ac:dyDescent="0.25">
      <c r="O1333" s="76"/>
    </row>
    <row r="1334" spans="15:15" x14ac:dyDescent="0.25">
      <c r="O1334" s="76"/>
    </row>
    <row r="1335" spans="15:15" x14ac:dyDescent="0.25">
      <c r="O1335" s="76"/>
    </row>
    <row r="1336" spans="15:15" x14ac:dyDescent="0.25">
      <c r="O1336" s="76"/>
    </row>
    <row r="1337" spans="15:15" x14ac:dyDescent="0.25">
      <c r="O1337" s="76"/>
    </row>
    <row r="1338" spans="15:15" x14ac:dyDescent="0.25">
      <c r="O1338" s="76"/>
    </row>
    <row r="1339" spans="15:15" x14ac:dyDescent="0.25">
      <c r="O1339" s="76"/>
    </row>
    <row r="1340" spans="15:15" x14ac:dyDescent="0.25">
      <c r="O1340" s="76"/>
    </row>
    <row r="1341" spans="15:15" x14ac:dyDescent="0.25">
      <c r="O1341" s="76"/>
    </row>
    <row r="1342" spans="15:15" x14ac:dyDescent="0.25">
      <c r="O1342" s="76"/>
    </row>
    <row r="1343" spans="15:15" x14ac:dyDescent="0.25">
      <c r="O1343" s="76"/>
    </row>
    <row r="1344" spans="15:15" x14ac:dyDescent="0.25">
      <c r="O1344" s="76"/>
    </row>
    <row r="1345" spans="15:15" x14ac:dyDescent="0.25">
      <c r="O1345" s="76"/>
    </row>
    <row r="1346" spans="15:15" x14ac:dyDescent="0.25">
      <c r="O1346" s="76"/>
    </row>
    <row r="1347" spans="15:15" x14ac:dyDescent="0.25">
      <c r="O1347" s="76"/>
    </row>
    <row r="1348" spans="15:15" x14ac:dyDescent="0.25">
      <c r="O1348" s="76"/>
    </row>
    <row r="1349" spans="15:15" x14ac:dyDescent="0.25">
      <c r="O1349" s="76"/>
    </row>
    <row r="1350" spans="15:15" x14ac:dyDescent="0.25">
      <c r="O1350" s="76"/>
    </row>
    <row r="1351" spans="15:15" x14ac:dyDescent="0.25">
      <c r="O1351" s="76"/>
    </row>
    <row r="1352" spans="15:15" x14ac:dyDescent="0.25">
      <c r="O1352" s="76"/>
    </row>
    <row r="1353" spans="15:15" x14ac:dyDescent="0.25">
      <c r="O1353" s="76"/>
    </row>
    <row r="1354" spans="15:15" x14ac:dyDescent="0.25">
      <c r="O1354" s="76"/>
    </row>
    <row r="1355" spans="15:15" x14ac:dyDescent="0.25">
      <c r="O1355" s="76"/>
    </row>
    <row r="1356" spans="15:15" x14ac:dyDescent="0.25">
      <c r="O1356" s="76"/>
    </row>
    <row r="1357" spans="15:15" x14ac:dyDescent="0.25">
      <c r="O1357" s="76"/>
    </row>
    <row r="1358" spans="15:15" x14ac:dyDescent="0.25">
      <c r="O1358" s="76"/>
    </row>
    <row r="1359" spans="15:15" x14ac:dyDescent="0.25">
      <c r="O1359" s="76"/>
    </row>
    <row r="1360" spans="15:15" x14ac:dyDescent="0.25">
      <c r="O1360" s="76"/>
    </row>
    <row r="1361" spans="15:15" x14ac:dyDescent="0.25">
      <c r="O1361" s="76"/>
    </row>
    <row r="1362" spans="15:15" x14ac:dyDescent="0.25">
      <c r="O1362" s="76"/>
    </row>
    <row r="1363" spans="15:15" x14ac:dyDescent="0.25">
      <c r="O1363" s="76"/>
    </row>
    <row r="1364" spans="15:15" x14ac:dyDescent="0.25">
      <c r="O1364" s="76"/>
    </row>
    <row r="1365" spans="15:15" x14ac:dyDescent="0.25">
      <c r="O1365" s="76"/>
    </row>
    <row r="1366" spans="15:15" x14ac:dyDescent="0.25">
      <c r="O1366" s="76"/>
    </row>
    <row r="1367" spans="15:15" x14ac:dyDescent="0.25">
      <c r="O1367" s="76"/>
    </row>
    <row r="1368" spans="15:15" x14ac:dyDescent="0.25">
      <c r="O1368" s="76"/>
    </row>
    <row r="1369" spans="15:15" x14ac:dyDescent="0.25">
      <c r="O1369" s="76"/>
    </row>
    <row r="1370" spans="15:15" x14ac:dyDescent="0.25">
      <c r="O1370" s="76"/>
    </row>
    <row r="1371" spans="15:15" x14ac:dyDescent="0.25">
      <c r="O1371" s="76"/>
    </row>
    <row r="1372" spans="15:15" x14ac:dyDescent="0.25">
      <c r="O1372" s="76"/>
    </row>
    <row r="1373" spans="15:15" x14ac:dyDescent="0.25">
      <c r="O1373" s="76"/>
    </row>
    <row r="1374" spans="15:15" x14ac:dyDescent="0.25">
      <c r="O1374" s="76"/>
    </row>
    <row r="1375" spans="15:15" x14ac:dyDescent="0.25">
      <c r="O1375" s="76"/>
    </row>
    <row r="1376" spans="15:15" x14ac:dyDescent="0.25">
      <c r="O1376" s="76"/>
    </row>
    <row r="1377" spans="15:15" x14ac:dyDescent="0.25">
      <c r="O1377" s="76"/>
    </row>
    <row r="1378" spans="15:15" x14ac:dyDescent="0.25">
      <c r="O1378" s="76"/>
    </row>
    <row r="1379" spans="15:15" x14ac:dyDescent="0.25">
      <c r="O1379" s="76"/>
    </row>
    <row r="1380" spans="15:15" x14ac:dyDescent="0.25">
      <c r="O1380" s="76"/>
    </row>
    <row r="1381" spans="15:15" x14ac:dyDescent="0.25">
      <c r="O1381" s="76"/>
    </row>
    <row r="1382" spans="15:15" x14ac:dyDescent="0.25">
      <c r="O1382" s="76"/>
    </row>
    <row r="1383" spans="15:15" x14ac:dyDescent="0.25">
      <c r="O1383" s="76"/>
    </row>
    <row r="1384" spans="15:15" x14ac:dyDescent="0.25">
      <c r="O1384" s="76"/>
    </row>
    <row r="1385" spans="15:15" x14ac:dyDescent="0.25">
      <c r="O1385" s="76"/>
    </row>
    <row r="1386" spans="15:15" x14ac:dyDescent="0.25">
      <c r="O1386" s="76"/>
    </row>
    <row r="1387" spans="15:15" x14ac:dyDescent="0.25">
      <c r="O1387" s="76"/>
    </row>
    <row r="1388" spans="15:15" x14ac:dyDescent="0.25">
      <c r="O1388" s="76"/>
    </row>
    <row r="1389" spans="15:15" x14ac:dyDescent="0.25">
      <c r="O1389" s="76"/>
    </row>
    <row r="1390" spans="15:15" x14ac:dyDescent="0.25">
      <c r="O1390" s="76"/>
    </row>
    <row r="1391" spans="15:15" x14ac:dyDescent="0.25">
      <c r="O1391" s="76"/>
    </row>
    <row r="1392" spans="15:15" x14ac:dyDescent="0.25">
      <c r="O1392" s="76"/>
    </row>
    <row r="1393" spans="15:15" x14ac:dyDescent="0.25">
      <c r="O1393" s="76"/>
    </row>
    <row r="1394" spans="15:15" x14ac:dyDescent="0.25">
      <c r="O1394" s="76"/>
    </row>
    <row r="1395" spans="15:15" x14ac:dyDescent="0.25">
      <c r="O1395" s="76"/>
    </row>
    <row r="1396" spans="15:15" x14ac:dyDescent="0.25">
      <c r="O1396" s="76"/>
    </row>
    <row r="1397" spans="15:15" x14ac:dyDescent="0.25">
      <c r="O1397" s="76"/>
    </row>
    <row r="1398" spans="15:15" x14ac:dyDescent="0.25">
      <c r="O1398" s="76"/>
    </row>
    <row r="1399" spans="15:15" x14ac:dyDescent="0.25">
      <c r="O1399" s="76"/>
    </row>
    <row r="1400" spans="15:15" x14ac:dyDescent="0.25">
      <c r="O1400" s="76"/>
    </row>
    <row r="1401" spans="15:15" x14ac:dyDescent="0.25">
      <c r="O1401" s="76"/>
    </row>
    <row r="1402" spans="15:15" x14ac:dyDescent="0.25">
      <c r="O1402" s="76"/>
    </row>
    <row r="1403" spans="15:15" x14ac:dyDescent="0.25">
      <c r="O1403" s="76"/>
    </row>
    <row r="1404" spans="15:15" x14ac:dyDescent="0.25">
      <c r="O1404" s="76"/>
    </row>
    <row r="1405" spans="15:15" x14ac:dyDescent="0.25">
      <c r="O1405" s="76"/>
    </row>
    <row r="1406" spans="15:15" x14ac:dyDescent="0.25">
      <c r="O1406" s="76"/>
    </row>
    <row r="1407" spans="15:15" x14ac:dyDescent="0.25">
      <c r="O1407" s="76"/>
    </row>
    <row r="1408" spans="15:15" x14ac:dyDescent="0.25">
      <c r="O1408" s="76"/>
    </row>
    <row r="1409" spans="15:15" x14ac:dyDescent="0.25">
      <c r="O1409" s="76"/>
    </row>
    <row r="1410" spans="15:15" x14ac:dyDescent="0.25">
      <c r="O1410" s="76"/>
    </row>
    <row r="1411" spans="15:15" x14ac:dyDescent="0.25">
      <c r="O1411" s="76"/>
    </row>
    <row r="1412" spans="15:15" x14ac:dyDescent="0.25">
      <c r="O1412" s="76"/>
    </row>
    <row r="1413" spans="15:15" x14ac:dyDescent="0.25">
      <c r="O1413" s="76"/>
    </row>
    <row r="1414" spans="15:15" x14ac:dyDescent="0.25">
      <c r="O1414" s="76"/>
    </row>
    <row r="1415" spans="15:15" x14ac:dyDescent="0.25">
      <c r="O1415" s="76"/>
    </row>
    <row r="1416" spans="15:15" x14ac:dyDescent="0.25">
      <c r="O1416" s="76"/>
    </row>
    <row r="1417" spans="15:15" x14ac:dyDescent="0.25">
      <c r="O1417" s="76"/>
    </row>
    <row r="1418" spans="15:15" x14ac:dyDescent="0.25">
      <c r="O1418" s="76"/>
    </row>
    <row r="1419" spans="15:15" x14ac:dyDescent="0.25">
      <c r="O1419" s="76"/>
    </row>
    <row r="1420" spans="15:15" x14ac:dyDescent="0.25">
      <c r="O1420" s="76"/>
    </row>
    <row r="1421" spans="15:15" x14ac:dyDescent="0.25">
      <c r="O1421" s="76"/>
    </row>
    <row r="1422" spans="15:15" x14ac:dyDescent="0.25">
      <c r="O1422" s="76"/>
    </row>
    <row r="1423" spans="15:15" x14ac:dyDescent="0.25">
      <c r="O1423" s="76"/>
    </row>
    <row r="1424" spans="15:15" x14ac:dyDescent="0.25">
      <c r="O1424" s="76"/>
    </row>
    <row r="1425" spans="15:15" x14ac:dyDescent="0.25">
      <c r="O1425" s="76"/>
    </row>
    <row r="1426" spans="15:15" x14ac:dyDescent="0.25">
      <c r="O1426" s="76"/>
    </row>
    <row r="1427" spans="15:15" x14ac:dyDescent="0.25">
      <c r="O1427" s="76"/>
    </row>
    <row r="1428" spans="15:15" x14ac:dyDescent="0.25">
      <c r="O1428" s="76"/>
    </row>
    <row r="1429" spans="15:15" x14ac:dyDescent="0.25">
      <c r="O1429" s="76"/>
    </row>
    <row r="1430" spans="15:15" x14ac:dyDescent="0.25">
      <c r="O1430" s="76"/>
    </row>
    <row r="1431" spans="15:15" x14ac:dyDescent="0.25">
      <c r="O1431" s="76"/>
    </row>
    <row r="1432" spans="15:15" x14ac:dyDescent="0.25">
      <c r="O1432" s="76"/>
    </row>
    <row r="1433" spans="15:15" x14ac:dyDescent="0.25">
      <c r="O1433" s="76"/>
    </row>
    <row r="1434" spans="15:15" x14ac:dyDescent="0.25">
      <c r="O1434" s="76"/>
    </row>
    <row r="1435" spans="15:15" x14ac:dyDescent="0.25">
      <c r="O1435" s="76"/>
    </row>
    <row r="1436" spans="15:15" x14ac:dyDescent="0.25">
      <c r="O1436" s="76"/>
    </row>
    <row r="1437" spans="15:15" x14ac:dyDescent="0.25">
      <c r="O1437" s="76"/>
    </row>
    <row r="1438" spans="15:15" x14ac:dyDescent="0.25">
      <c r="O1438" s="76"/>
    </row>
    <row r="1439" spans="15:15" x14ac:dyDescent="0.25">
      <c r="O1439" s="76"/>
    </row>
    <row r="1440" spans="15:15" x14ac:dyDescent="0.25">
      <c r="O1440" s="76"/>
    </row>
    <row r="1441" spans="15:15" x14ac:dyDescent="0.25">
      <c r="O1441" s="76"/>
    </row>
    <row r="1442" spans="15:15" x14ac:dyDescent="0.25">
      <c r="O1442" s="76"/>
    </row>
    <row r="1443" spans="15:15" x14ac:dyDescent="0.25">
      <c r="O1443" s="76"/>
    </row>
    <row r="1444" spans="15:15" x14ac:dyDescent="0.25">
      <c r="O1444" s="76"/>
    </row>
    <row r="1445" spans="15:15" x14ac:dyDescent="0.25">
      <c r="O1445" s="76"/>
    </row>
    <row r="1446" spans="15:15" x14ac:dyDescent="0.25">
      <c r="O1446" s="76"/>
    </row>
    <row r="1447" spans="15:15" x14ac:dyDescent="0.25">
      <c r="O1447" s="76"/>
    </row>
    <row r="1448" spans="15:15" x14ac:dyDescent="0.25">
      <c r="O1448" s="76"/>
    </row>
    <row r="1449" spans="15:15" x14ac:dyDescent="0.25">
      <c r="O1449" s="76"/>
    </row>
    <row r="1450" spans="15:15" x14ac:dyDescent="0.25">
      <c r="O1450" s="76"/>
    </row>
    <row r="1451" spans="15:15" x14ac:dyDescent="0.25">
      <c r="O1451" s="76"/>
    </row>
    <row r="1452" spans="15:15" x14ac:dyDescent="0.25">
      <c r="O1452" s="76"/>
    </row>
    <row r="1453" spans="15:15" x14ac:dyDescent="0.25">
      <c r="O1453" s="76"/>
    </row>
    <row r="1454" spans="15:15" x14ac:dyDescent="0.25">
      <c r="O1454" s="76"/>
    </row>
    <row r="1455" spans="15:15" x14ac:dyDescent="0.25">
      <c r="O1455" s="76"/>
    </row>
    <row r="1456" spans="15:15" x14ac:dyDescent="0.25">
      <c r="O1456" s="76"/>
    </row>
    <row r="1457" spans="15:15" x14ac:dyDescent="0.25">
      <c r="O1457" s="76"/>
    </row>
    <row r="1458" spans="15:15" x14ac:dyDescent="0.25">
      <c r="O1458" s="76"/>
    </row>
    <row r="1459" spans="15:15" x14ac:dyDescent="0.25">
      <c r="O1459" s="76"/>
    </row>
    <row r="1460" spans="15:15" x14ac:dyDescent="0.25">
      <c r="O1460" s="76"/>
    </row>
    <row r="1461" spans="15:15" x14ac:dyDescent="0.25">
      <c r="O1461" s="76"/>
    </row>
    <row r="1462" spans="15:15" x14ac:dyDescent="0.25">
      <c r="O1462" s="76"/>
    </row>
    <row r="1463" spans="15:15" x14ac:dyDescent="0.25">
      <c r="O1463" s="76"/>
    </row>
    <row r="1464" spans="15:15" x14ac:dyDescent="0.25">
      <c r="O1464" s="76"/>
    </row>
    <row r="1465" spans="15:15" x14ac:dyDescent="0.25">
      <c r="O1465" s="76"/>
    </row>
    <row r="1466" spans="15:15" x14ac:dyDescent="0.25">
      <c r="O1466" s="76"/>
    </row>
    <row r="1467" spans="15:15" x14ac:dyDescent="0.25">
      <c r="O1467" s="76"/>
    </row>
    <row r="1468" spans="15:15" x14ac:dyDescent="0.25">
      <c r="O1468" s="76"/>
    </row>
    <row r="1469" spans="15:15" x14ac:dyDescent="0.25">
      <c r="O1469" s="76"/>
    </row>
    <row r="1470" spans="15:15" x14ac:dyDescent="0.25">
      <c r="O1470" s="76"/>
    </row>
    <row r="1471" spans="15:15" x14ac:dyDescent="0.25">
      <c r="O1471" s="76"/>
    </row>
    <row r="1472" spans="15:15" x14ac:dyDescent="0.25">
      <c r="O1472" s="76"/>
    </row>
    <row r="1473" spans="15:15" x14ac:dyDescent="0.25">
      <c r="O1473" s="76"/>
    </row>
    <row r="1474" spans="15:15" x14ac:dyDescent="0.25">
      <c r="O1474" s="76"/>
    </row>
    <row r="1475" spans="15:15" x14ac:dyDescent="0.25">
      <c r="O1475" s="76"/>
    </row>
    <row r="1476" spans="15:15" x14ac:dyDescent="0.25">
      <c r="O1476" s="76"/>
    </row>
    <row r="1477" spans="15:15" x14ac:dyDescent="0.25">
      <c r="O1477" s="76"/>
    </row>
    <row r="1478" spans="15:15" x14ac:dyDescent="0.25">
      <c r="O1478" s="76"/>
    </row>
    <row r="1479" spans="15:15" x14ac:dyDescent="0.25">
      <c r="O1479" s="76"/>
    </row>
    <row r="1480" spans="15:15" x14ac:dyDescent="0.25">
      <c r="O1480" s="76"/>
    </row>
    <row r="1481" spans="15:15" x14ac:dyDescent="0.25">
      <c r="O1481" s="76"/>
    </row>
    <row r="1482" spans="15:15" x14ac:dyDescent="0.25">
      <c r="O1482" s="76"/>
    </row>
    <row r="1483" spans="15:15" x14ac:dyDescent="0.25">
      <c r="O1483" s="76"/>
    </row>
    <row r="1484" spans="15:15" x14ac:dyDescent="0.25">
      <c r="O1484" s="76"/>
    </row>
    <row r="1485" spans="15:15" x14ac:dyDescent="0.25">
      <c r="O1485" s="76"/>
    </row>
    <row r="1486" spans="15:15" x14ac:dyDescent="0.25">
      <c r="O1486" s="76"/>
    </row>
    <row r="1487" spans="15:15" x14ac:dyDescent="0.25">
      <c r="O1487" s="76"/>
    </row>
    <row r="1488" spans="15:15" x14ac:dyDescent="0.25">
      <c r="O1488" s="76"/>
    </row>
    <row r="1489" spans="15:15" x14ac:dyDescent="0.25">
      <c r="O1489" s="76"/>
    </row>
    <row r="1490" spans="15:15" x14ac:dyDescent="0.25">
      <c r="O1490" s="76"/>
    </row>
    <row r="1491" spans="15:15" x14ac:dyDescent="0.25">
      <c r="O1491" s="76"/>
    </row>
    <row r="1492" spans="15:15" x14ac:dyDescent="0.25">
      <c r="O1492" s="76"/>
    </row>
    <row r="1493" spans="15:15" x14ac:dyDescent="0.25">
      <c r="O1493" s="76"/>
    </row>
    <row r="1494" spans="15:15" x14ac:dyDescent="0.25">
      <c r="O1494" s="76"/>
    </row>
    <row r="1495" spans="15:15" x14ac:dyDescent="0.25">
      <c r="O1495" s="76"/>
    </row>
    <row r="1496" spans="15:15" x14ac:dyDescent="0.25">
      <c r="O1496" s="76"/>
    </row>
    <row r="1497" spans="15:15" x14ac:dyDescent="0.25">
      <c r="O1497" s="76"/>
    </row>
    <row r="1498" spans="15:15" x14ac:dyDescent="0.25">
      <c r="O1498" s="76"/>
    </row>
    <row r="1499" spans="15:15" x14ac:dyDescent="0.25">
      <c r="O1499" s="76"/>
    </row>
    <row r="1500" spans="15:15" x14ac:dyDescent="0.25">
      <c r="O1500" s="76"/>
    </row>
    <row r="1501" spans="15:15" x14ac:dyDescent="0.25">
      <c r="O1501" s="76"/>
    </row>
    <row r="1502" spans="15:15" x14ac:dyDescent="0.25">
      <c r="O1502" s="76"/>
    </row>
    <row r="1503" spans="15:15" x14ac:dyDescent="0.25">
      <c r="O1503" s="76"/>
    </row>
    <row r="1504" spans="15:15" x14ac:dyDescent="0.25">
      <c r="O1504" s="76"/>
    </row>
    <row r="1505" spans="15:15" x14ac:dyDescent="0.25">
      <c r="O1505" s="76"/>
    </row>
    <row r="1506" spans="15:15" x14ac:dyDescent="0.25">
      <c r="O1506" s="76"/>
    </row>
    <row r="1507" spans="15:15" x14ac:dyDescent="0.25">
      <c r="O1507" s="76"/>
    </row>
    <row r="1508" spans="15:15" x14ac:dyDescent="0.25">
      <c r="O1508" s="76"/>
    </row>
    <row r="1509" spans="15:15" x14ac:dyDescent="0.25">
      <c r="O1509" s="76"/>
    </row>
    <row r="1510" spans="15:15" x14ac:dyDescent="0.25">
      <c r="O1510" s="76"/>
    </row>
    <row r="1511" spans="15:15" x14ac:dyDescent="0.25">
      <c r="O1511" s="76"/>
    </row>
    <row r="1512" spans="15:15" x14ac:dyDescent="0.25">
      <c r="O1512" s="76"/>
    </row>
    <row r="1513" spans="15:15" x14ac:dyDescent="0.25">
      <c r="O1513" s="76"/>
    </row>
    <row r="1514" spans="15:15" x14ac:dyDescent="0.25">
      <c r="O1514" s="76"/>
    </row>
    <row r="1515" spans="15:15" x14ac:dyDescent="0.25">
      <c r="O1515" s="76"/>
    </row>
    <row r="1516" spans="15:15" x14ac:dyDescent="0.25">
      <c r="O1516" s="76"/>
    </row>
    <row r="1517" spans="15:15" x14ac:dyDescent="0.25">
      <c r="O1517" s="76"/>
    </row>
    <row r="1518" spans="15:15" x14ac:dyDescent="0.25">
      <c r="O1518" s="76"/>
    </row>
    <row r="1519" spans="15:15" x14ac:dyDescent="0.25">
      <c r="O1519" s="76"/>
    </row>
    <row r="1520" spans="15:15" x14ac:dyDescent="0.25">
      <c r="O1520" s="76"/>
    </row>
    <row r="1521" spans="15:15" x14ac:dyDescent="0.25">
      <c r="O1521" s="76"/>
    </row>
    <row r="1522" spans="15:15" x14ac:dyDescent="0.25">
      <c r="O1522" s="76"/>
    </row>
    <row r="1523" spans="15:15" x14ac:dyDescent="0.25">
      <c r="O1523" s="76"/>
    </row>
    <row r="1524" spans="15:15" x14ac:dyDescent="0.25">
      <c r="O1524" s="76"/>
    </row>
    <row r="1525" spans="15:15" x14ac:dyDescent="0.25">
      <c r="O1525" s="76"/>
    </row>
    <row r="1526" spans="15:15" x14ac:dyDescent="0.25">
      <c r="O1526" s="76"/>
    </row>
    <row r="1527" spans="15:15" x14ac:dyDescent="0.25">
      <c r="O1527" s="76"/>
    </row>
    <row r="1528" spans="15:15" x14ac:dyDescent="0.25">
      <c r="O1528" s="76"/>
    </row>
    <row r="1529" spans="15:15" x14ac:dyDescent="0.25">
      <c r="O1529" s="76"/>
    </row>
    <row r="1530" spans="15:15" x14ac:dyDescent="0.25">
      <c r="O1530" s="76"/>
    </row>
    <row r="1531" spans="15:15" x14ac:dyDescent="0.25">
      <c r="O1531" s="76"/>
    </row>
    <row r="1532" spans="15:15" x14ac:dyDescent="0.25">
      <c r="O1532" s="76"/>
    </row>
    <row r="1533" spans="15:15" x14ac:dyDescent="0.25">
      <c r="O1533" s="76"/>
    </row>
    <row r="1534" spans="15:15" x14ac:dyDescent="0.25">
      <c r="O1534" s="76"/>
    </row>
    <row r="1535" spans="15:15" x14ac:dyDescent="0.25">
      <c r="O1535" s="76"/>
    </row>
    <row r="1536" spans="15:15" x14ac:dyDescent="0.25">
      <c r="O1536" s="76"/>
    </row>
    <row r="1537" spans="15:15" x14ac:dyDescent="0.25">
      <c r="O1537" s="76"/>
    </row>
    <row r="1538" spans="15:15" x14ac:dyDescent="0.25">
      <c r="O1538" s="76"/>
    </row>
    <row r="1539" spans="15:15" x14ac:dyDescent="0.25">
      <c r="O1539" s="76"/>
    </row>
    <row r="1540" spans="15:15" x14ac:dyDescent="0.25">
      <c r="O1540" s="76"/>
    </row>
    <row r="1541" spans="15:15" x14ac:dyDescent="0.25">
      <c r="O1541" s="76"/>
    </row>
    <row r="1542" spans="15:15" x14ac:dyDescent="0.25">
      <c r="O1542" s="76"/>
    </row>
    <row r="1543" spans="15:15" x14ac:dyDescent="0.25">
      <c r="O1543" s="76"/>
    </row>
    <row r="1544" spans="15:15" x14ac:dyDescent="0.25">
      <c r="O1544" s="76"/>
    </row>
    <row r="1545" spans="15:15" x14ac:dyDescent="0.25">
      <c r="O1545" s="76"/>
    </row>
    <row r="1546" spans="15:15" x14ac:dyDescent="0.25">
      <c r="O1546" s="76"/>
    </row>
    <row r="1547" spans="15:15" x14ac:dyDescent="0.25">
      <c r="O1547" s="76"/>
    </row>
    <row r="1548" spans="15:15" x14ac:dyDescent="0.25">
      <c r="O1548" s="76"/>
    </row>
    <row r="1549" spans="15:15" x14ac:dyDescent="0.25">
      <c r="O1549" s="76"/>
    </row>
    <row r="1550" spans="15:15" x14ac:dyDescent="0.25">
      <c r="O1550" s="76"/>
    </row>
    <row r="1551" spans="15:15" x14ac:dyDescent="0.25">
      <c r="O1551" s="76"/>
    </row>
    <row r="1552" spans="15:15" x14ac:dyDescent="0.25">
      <c r="O1552" s="76"/>
    </row>
    <row r="1553" spans="15:15" x14ac:dyDescent="0.25">
      <c r="O1553" s="76"/>
    </row>
    <row r="1554" spans="15:15" x14ac:dyDescent="0.25">
      <c r="O1554" s="76"/>
    </row>
    <row r="1555" spans="15:15" x14ac:dyDescent="0.25">
      <c r="O1555" s="76"/>
    </row>
    <row r="1556" spans="15:15" x14ac:dyDescent="0.25">
      <c r="O1556" s="76"/>
    </row>
    <row r="1557" spans="15:15" x14ac:dyDescent="0.25">
      <c r="O1557" s="76"/>
    </row>
    <row r="1558" spans="15:15" x14ac:dyDescent="0.25">
      <c r="O1558" s="76"/>
    </row>
    <row r="1559" spans="15:15" x14ac:dyDescent="0.25">
      <c r="O1559" s="76"/>
    </row>
    <row r="1560" spans="15:15" x14ac:dyDescent="0.25">
      <c r="O1560" s="76"/>
    </row>
    <row r="1561" spans="15:15" x14ac:dyDescent="0.25">
      <c r="O1561" s="76"/>
    </row>
    <row r="1562" spans="15:15" x14ac:dyDescent="0.25">
      <c r="O1562" s="76"/>
    </row>
    <row r="1563" spans="15:15" x14ac:dyDescent="0.25">
      <c r="O1563" s="76"/>
    </row>
    <row r="1564" spans="15:15" x14ac:dyDescent="0.25">
      <c r="O1564" s="76"/>
    </row>
    <row r="1565" spans="15:15" x14ac:dyDescent="0.25">
      <c r="O1565" s="76"/>
    </row>
    <row r="1566" spans="15:15" x14ac:dyDescent="0.25">
      <c r="O1566" s="76"/>
    </row>
    <row r="1567" spans="15:15" x14ac:dyDescent="0.25">
      <c r="O1567" s="76"/>
    </row>
    <row r="1568" spans="15:15" x14ac:dyDescent="0.25">
      <c r="O1568" s="76"/>
    </row>
    <row r="1569" spans="15:15" x14ac:dyDescent="0.25">
      <c r="O1569" s="76"/>
    </row>
    <row r="1570" spans="15:15" x14ac:dyDescent="0.25">
      <c r="O1570" s="76"/>
    </row>
    <row r="1571" spans="15:15" x14ac:dyDescent="0.25">
      <c r="O1571" s="76"/>
    </row>
    <row r="1572" spans="15:15" x14ac:dyDescent="0.25">
      <c r="O1572" s="76"/>
    </row>
    <row r="1573" spans="15:15" x14ac:dyDescent="0.25">
      <c r="O1573" s="76"/>
    </row>
    <row r="1574" spans="15:15" x14ac:dyDescent="0.25">
      <c r="O1574" s="76"/>
    </row>
    <row r="1575" spans="15:15" x14ac:dyDescent="0.25">
      <c r="O1575" s="76"/>
    </row>
    <row r="1576" spans="15:15" x14ac:dyDescent="0.25">
      <c r="O1576" s="76"/>
    </row>
    <row r="1577" spans="15:15" x14ac:dyDescent="0.25">
      <c r="O1577" s="76"/>
    </row>
    <row r="1578" spans="15:15" x14ac:dyDescent="0.25">
      <c r="O1578" s="76"/>
    </row>
    <row r="1579" spans="15:15" x14ac:dyDescent="0.25">
      <c r="O1579" s="76"/>
    </row>
    <row r="1580" spans="15:15" x14ac:dyDescent="0.25">
      <c r="O1580" s="76"/>
    </row>
    <row r="1581" spans="15:15" x14ac:dyDescent="0.25">
      <c r="O1581" s="76"/>
    </row>
    <row r="1582" spans="15:15" x14ac:dyDescent="0.25">
      <c r="O1582" s="76"/>
    </row>
    <row r="1583" spans="15:15" x14ac:dyDescent="0.25">
      <c r="O1583" s="76"/>
    </row>
    <row r="1584" spans="15:15" x14ac:dyDescent="0.25">
      <c r="O1584" s="76"/>
    </row>
    <row r="1585" spans="15:15" x14ac:dyDescent="0.25">
      <c r="O1585" s="76"/>
    </row>
  </sheetData>
  <mergeCells count="16">
    <mergeCell ref="A1:O1"/>
    <mergeCell ref="A2:O2"/>
    <mergeCell ref="A4:A6"/>
    <mergeCell ref="B4:B6"/>
    <mergeCell ref="C4:F4"/>
    <mergeCell ref="G4:J4"/>
    <mergeCell ref="K4:N4"/>
    <mergeCell ref="O4:O6"/>
    <mergeCell ref="C5:C6"/>
    <mergeCell ref="D5:F5"/>
    <mergeCell ref="A23:D23"/>
    <mergeCell ref="M23:N23"/>
    <mergeCell ref="G5:G6"/>
    <mergeCell ref="H5:J5"/>
    <mergeCell ref="K5:K6"/>
    <mergeCell ref="L5:N5"/>
  </mergeCells>
  <printOptions horizontalCentered="1"/>
  <pageMargins left="0.11811023622047245" right="0.11811023622047245" top="0.59055118110236227" bottom="0.19685039370078741" header="0.31496062992125984" footer="0.31496062992125984"/>
  <pageSetup paperSize="9" scale="64" fitToHeight="36" orientation="landscape" r:id="rId1"/>
  <headerFooter differentFirst="1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outlinePr summaryBelow="0"/>
    <pageSetUpPr fitToPage="1"/>
  </sheetPr>
  <dimension ref="A1:GS21"/>
  <sheetViews>
    <sheetView tabSelected="1" view="pageBreakPreview" zoomScale="85" zoomScaleNormal="70" zoomScaleSheetLayoutView="85" workbookViewId="0">
      <selection activeCell="B12" sqref="B12"/>
    </sheetView>
  </sheetViews>
  <sheetFormatPr defaultRowHeight="15" outlineLevelRow="3" x14ac:dyDescent="0.25"/>
  <cols>
    <col min="1" max="1" width="4.42578125" style="31" customWidth="1"/>
    <col min="2" max="2" width="52.5703125" style="57" customWidth="1"/>
    <col min="3" max="3" width="10.5703125" style="31" customWidth="1"/>
    <col min="4" max="4" width="11" style="31" customWidth="1"/>
    <col min="5" max="5" width="13.85546875" style="31" customWidth="1"/>
    <col min="6" max="6" width="9.85546875" style="31" customWidth="1"/>
    <col min="7" max="7" width="12.7109375" style="31" customWidth="1"/>
    <col min="8" max="8" width="26.28515625" style="58" customWidth="1"/>
    <col min="9" max="9" width="9.140625" style="31" hidden="1" customWidth="1"/>
    <col min="10" max="10" width="9.140625" style="31"/>
    <col min="11" max="11" width="18.42578125" style="31" bestFit="1" customWidth="1"/>
    <col min="12" max="16384" width="9.140625" style="31"/>
  </cols>
  <sheetData>
    <row r="1" spans="1:201" ht="18.75" x14ac:dyDescent="0.25">
      <c r="A1" s="98" t="s">
        <v>14</v>
      </c>
      <c r="B1" s="98"/>
      <c r="C1" s="98"/>
      <c r="D1" s="98"/>
      <c r="E1" s="98"/>
      <c r="F1" s="98"/>
      <c r="G1" s="98"/>
      <c r="H1" s="98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201" ht="36.75" customHeight="1" x14ac:dyDescent="0.25">
      <c r="A2" s="108" t="s">
        <v>60</v>
      </c>
      <c r="B2" s="108"/>
      <c r="C2" s="108"/>
      <c r="D2" s="108"/>
      <c r="E2" s="108"/>
      <c r="F2" s="108"/>
      <c r="G2" s="108"/>
      <c r="H2" s="108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</row>
    <row r="3" spans="1:201" x14ac:dyDescent="0.25">
      <c r="A3" s="34"/>
      <c r="B3" s="35"/>
      <c r="C3" s="34"/>
      <c r="D3" s="34"/>
      <c r="E3" s="34"/>
      <c r="F3" s="34"/>
      <c r="G3" s="34"/>
      <c r="H3" s="36"/>
    </row>
    <row r="4" spans="1:201" ht="18.75" customHeight="1" x14ac:dyDescent="0.25">
      <c r="A4" s="96" t="s">
        <v>0</v>
      </c>
      <c r="B4" s="99" t="s">
        <v>15</v>
      </c>
      <c r="C4" s="96" t="s">
        <v>16</v>
      </c>
      <c r="D4" s="96" t="s">
        <v>17</v>
      </c>
      <c r="E4" s="96" t="s">
        <v>18</v>
      </c>
      <c r="F4" s="110" t="s">
        <v>19</v>
      </c>
      <c r="G4" s="110" t="s">
        <v>24</v>
      </c>
      <c r="H4" s="110" t="s">
        <v>20</v>
      </c>
    </row>
    <row r="5" spans="1:201" ht="67.5" customHeight="1" x14ac:dyDescent="0.25">
      <c r="A5" s="96"/>
      <c r="B5" s="109"/>
      <c r="C5" s="96"/>
      <c r="D5" s="96"/>
      <c r="E5" s="96"/>
      <c r="F5" s="110"/>
      <c r="G5" s="110"/>
      <c r="H5" s="110"/>
    </row>
    <row r="6" spans="1:201" s="67" customFormat="1" ht="17.25" customHeight="1" x14ac:dyDescent="0.25">
      <c r="A6" s="105" t="s">
        <v>9</v>
      </c>
      <c r="B6" s="106"/>
      <c r="C6" s="106"/>
      <c r="D6" s="106"/>
      <c r="E6" s="106"/>
      <c r="F6" s="106"/>
      <c r="G6" s="106"/>
      <c r="H6" s="107"/>
    </row>
    <row r="7" spans="1:201" s="67" customFormat="1" ht="32.25" customHeight="1" outlineLevel="1" x14ac:dyDescent="0.25">
      <c r="A7" s="20"/>
      <c r="B7" s="102" t="s">
        <v>52</v>
      </c>
      <c r="C7" s="103"/>
      <c r="D7" s="103"/>
      <c r="E7" s="103"/>
      <c r="F7" s="103"/>
      <c r="G7" s="103"/>
      <c r="H7" s="104"/>
    </row>
    <row r="8" spans="1:201" s="68" customFormat="1" ht="15" customHeight="1" outlineLevel="2" x14ac:dyDescent="0.25">
      <c r="A8" s="21"/>
      <c r="B8" s="102" t="s">
        <v>26</v>
      </c>
      <c r="C8" s="103"/>
      <c r="D8" s="103"/>
      <c r="E8" s="103"/>
      <c r="F8" s="103"/>
      <c r="G8" s="103"/>
      <c r="H8" s="104"/>
    </row>
    <row r="9" spans="1:201" s="68" customFormat="1" ht="40.5" outlineLevel="3" x14ac:dyDescent="0.25">
      <c r="A9" s="21"/>
      <c r="B9" s="22" t="s">
        <v>33</v>
      </c>
      <c r="C9" s="66" t="s">
        <v>13</v>
      </c>
      <c r="D9" s="23">
        <v>100</v>
      </c>
      <c r="E9" s="23">
        <v>100</v>
      </c>
      <c r="F9" s="23">
        <v>100</v>
      </c>
      <c r="G9" s="24">
        <f>F9/E9</f>
        <v>1</v>
      </c>
      <c r="H9" s="66" t="s">
        <v>68</v>
      </c>
    </row>
    <row r="10" spans="1:201" s="68" customFormat="1" ht="40.5" outlineLevel="3" x14ac:dyDescent="0.25">
      <c r="A10" s="21"/>
      <c r="B10" s="22" t="s">
        <v>62</v>
      </c>
      <c r="C10" s="83" t="s">
        <v>13</v>
      </c>
      <c r="D10" s="23" t="s">
        <v>25</v>
      </c>
      <c r="E10" s="23">
        <v>100</v>
      </c>
      <c r="F10" s="23">
        <v>100</v>
      </c>
      <c r="G10" s="24">
        <f>F10/E10</f>
        <v>1</v>
      </c>
      <c r="H10" s="91" t="s">
        <v>68</v>
      </c>
    </row>
    <row r="11" spans="1:201" s="68" customFormat="1" ht="15" customHeight="1" outlineLevel="2" x14ac:dyDescent="0.25">
      <c r="A11" s="21"/>
      <c r="B11" s="102" t="s">
        <v>27</v>
      </c>
      <c r="C11" s="103"/>
      <c r="D11" s="103"/>
      <c r="E11" s="103"/>
      <c r="F11" s="103"/>
      <c r="G11" s="103"/>
      <c r="H11" s="104"/>
    </row>
    <row r="12" spans="1:201" s="68" customFormat="1" ht="40.5" outlineLevel="3" x14ac:dyDescent="0.25">
      <c r="A12" s="21"/>
      <c r="B12" s="22" t="s">
        <v>34</v>
      </c>
      <c r="C12" s="66" t="s">
        <v>13</v>
      </c>
      <c r="D12" s="23">
        <v>100</v>
      </c>
      <c r="E12" s="23">
        <v>100</v>
      </c>
      <c r="F12" s="23">
        <v>100</v>
      </c>
      <c r="G12" s="24">
        <f>F12/E12</f>
        <v>1</v>
      </c>
      <c r="H12" s="66" t="s">
        <v>69</v>
      </c>
    </row>
    <row r="13" spans="1:201" s="68" customFormat="1" ht="41.25" customHeight="1" outlineLevel="3" x14ac:dyDescent="0.25">
      <c r="A13" s="21"/>
      <c r="B13" s="22" t="s">
        <v>35</v>
      </c>
      <c r="C13" s="66" t="s">
        <v>13</v>
      </c>
      <c r="D13" s="23">
        <v>100</v>
      </c>
      <c r="E13" s="23">
        <v>100</v>
      </c>
      <c r="F13" s="23">
        <v>100</v>
      </c>
      <c r="G13" s="24">
        <f>F13/E13</f>
        <v>1</v>
      </c>
      <c r="H13" s="91" t="s">
        <v>69</v>
      </c>
    </row>
    <row r="14" spans="1:201" s="68" customFormat="1" ht="41.25" customHeight="1" outlineLevel="3" x14ac:dyDescent="0.25">
      <c r="A14" s="21"/>
      <c r="B14" s="87" t="s">
        <v>63</v>
      </c>
      <c r="C14" s="83" t="s">
        <v>13</v>
      </c>
      <c r="D14" s="23">
        <v>100</v>
      </c>
      <c r="E14" s="23">
        <v>100</v>
      </c>
      <c r="F14" s="23">
        <v>100</v>
      </c>
      <c r="G14" s="24">
        <f>F14/E14</f>
        <v>1</v>
      </c>
      <c r="H14" s="91" t="s">
        <v>69</v>
      </c>
    </row>
    <row r="15" spans="1:201" s="67" customFormat="1" ht="33.75" customHeight="1" outlineLevel="1" x14ac:dyDescent="0.25">
      <c r="A15" s="20"/>
      <c r="B15" s="102" t="s">
        <v>55</v>
      </c>
      <c r="C15" s="103"/>
      <c r="D15" s="103"/>
      <c r="E15" s="103"/>
      <c r="F15" s="103"/>
      <c r="G15" s="103"/>
      <c r="H15" s="104"/>
    </row>
    <row r="16" spans="1:201" s="38" customFormat="1" ht="54" outlineLevel="2" x14ac:dyDescent="0.25">
      <c r="A16" s="88"/>
      <c r="B16" s="65" t="s">
        <v>66</v>
      </c>
      <c r="C16" s="23" t="s">
        <v>32</v>
      </c>
      <c r="D16" s="23">
        <v>34</v>
      </c>
      <c r="E16" s="23">
        <v>0</v>
      </c>
      <c r="F16" s="92">
        <v>0</v>
      </c>
      <c r="G16" s="32"/>
      <c r="H16" s="83" t="s">
        <v>42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</row>
    <row r="17" spans="1:8" s="67" customFormat="1" ht="67.5" customHeight="1" outlineLevel="2" x14ac:dyDescent="0.25">
      <c r="A17" s="20"/>
      <c r="B17" s="65" t="s">
        <v>64</v>
      </c>
      <c r="C17" s="23" t="s">
        <v>65</v>
      </c>
      <c r="D17" s="23">
        <v>0</v>
      </c>
      <c r="E17" s="23">
        <v>600</v>
      </c>
      <c r="F17" s="92">
        <v>664</v>
      </c>
      <c r="G17" s="32">
        <f>F17/E17</f>
        <v>1.1100000000000001</v>
      </c>
      <c r="H17" s="66" t="s">
        <v>42</v>
      </c>
    </row>
    <row r="18" spans="1:8" s="67" customFormat="1" ht="54" outlineLevel="2" x14ac:dyDescent="0.25">
      <c r="A18" s="20"/>
      <c r="B18" s="43" t="s">
        <v>38</v>
      </c>
      <c r="C18" s="23" t="s">
        <v>44</v>
      </c>
      <c r="D18" s="23">
        <v>4817</v>
      </c>
      <c r="E18" s="23">
        <v>2300</v>
      </c>
      <c r="F18" s="93">
        <v>2310</v>
      </c>
      <c r="G18" s="32">
        <f>F18/E18</f>
        <v>1</v>
      </c>
      <c r="H18" s="66" t="s">
        <v>42</v>
      </c>
    </row>
    <row r="19" spans="1:8" s="67" customFormat="1" ht="54" outlineLevel="2" x14ac:dyDescent="0.25">
      <c r="A19" s="20"/>
      <c r="B19" s="65" t="s">
        <v>53</v>
      </c>
      <c r="C19" s="23" t="s">
        <v>23</v>
      </c>
      <c r="D19" s="23">
        <v>0</v>
      </c>
      <c r="E19" s="23">
        <v>0</v>
      </c>
      <c r="F19" s="23">
        <v>0</v>
      </c>
      <c r="G19" s="32"/>
      <c r="H19" s="66" t="s">
        <v>42</v>
      </c>
    </row>
    <row r="21" spans="1:8" s="41" customFormat="1" ht="15.75" x14ac:dyDescent="0.25">
      <c r="A21" s="39" t="s">
        <v>28</v>
      </c>
      <c r="B21" s="40" t="s">
        <v>36</v>
      </c>
      <c r="H21" s="5"/>
    </row>
  </sheetData>
  <mergeCells count="15">
    <mergeCell ref="A1:H1"/>
    <mergeCell ref="A2:H2"/>
    <mergeCell ref="A4:A5"/>
    <mergeCell ref="B4:B5"/>
    <mergeCell ref="C4:C5"/>
    <mergeCell ref="D4:D5"/>
    <mergeCell ref="E4:E5"/>
    <mergeCell ref="G4:G5"/>
    <mergeCell ref="H4:H5"/>
    <mergeCell ref="F4:F5"/>
    <mergeCell ref="B15:H15"/>
    <mergeCell ref="A6:H6"/>
    <mergeCell ref="B7:H7"/>
    <mergeCell ref="B11:H11"/>
    <mergeCell ref="B8:H8"/>
  </mergeCells>
  <printOptions horizontalCentered="1"/>
  <pageMargins left="0.70866141732283472" right="0.19685039370078741" top="0.35433070866141736" bottom="0.35433070866141736" header="0.31496062992125984" footer="0.31496062992125984"/>
  <pageSetup paperSize="9" scale="66" fitToHeight="0" orientation="portrait" blackAndWhite="1" r:id="rId1"/>
  <colBreaks count="1" manualBreakCount="1">
    <brk id="1" max="1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Поселения</vt:lpstr>
      <vt:lpstr>Показатели поселения</vt:lpstr>
      <vt:lpstr>Поселения!Заголовки_для_печати</vt:lpstr>
      <vt:lpstr>'Показатели поселения'!Область_печати</vt:lpstr>
      <vt:lpstr>Поселения!Область_печати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lelhovmb</dc:creator>
  <cp:lastModifiedBy>Кононенко</cp:lastModifiedBy>
  <cp:lastPrinted>2020-03-05T05:49:51Z</cp:lastPrinted>
  <dcterms:created xsi:type="dcterms:W3CDTF">2014-04-24T03:02:31Z</dcterms:created>
  <dcterms:modified xsi:type="dcterms:W3CDTF">2020-11-27T09:56:55Z</dcterms:modified>
</cp:coreProperties>
</file>